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60" i="8" l="1"/>
  <c r="D171" i="8" s="1"/>
  <c r="E142" i="8"/>
  <c r="D170" i="8" s="1"/>
  <c r="M136" i="8"/>
  <c r="L136" i="8"/>
  <c r="K136" i="8"/>
  <c r="C138" i="8" s="1"/>
  <c r="A129" i="8"/>
  <c r="A130" i="8" s="1"/>
  <c r="A131" i="8" s="1"/>
  <c r="A132" i="8" s="1"/>
  <c r="A133" i="8" s="1"/>
  <c r="A134" i="8" s="1"/>
  <c r="A135" i="8" s="1"/>
  <c r="N128" i="8"/>
  <c r="N136" i="8" s="1"/>
  <c r="N51" i="8"/>
  <c r="M51" i="8"/>
  <c r="C56" i="8" s="1"/>
  <c r="L51" i="8"/>
  <c r="K51" i="8"/>
  <c r="C55" i="8" s="1"/>
  <c r="A48" i="8"/>
  <c r="A49" i="8" s="1"/>
  <c r="A50" i="8" s="1"/>
  <c r="D40" i="8"/>
  <c r="E39" i="8"/>
  <c r="E23" i="8"/>
  <c r="C23" i="8"/>
  <c r="E170" i="8" l="1"/>
  <c r="C23" i="10"/>
  <c r="C22" i="10"/>
  <c r="C12" i="10"/>
  <c r="C13" i="10" s="1"/>
  <c r="A14" i="9" l="1"/>
  <c r="A15" i="9" s="1"/>
  <c r="A16" i="9" s="1"/>
  <c r="A17" i="9" s="1"/>
  <c r="A18" i="9" s="1"/>
  <c r="A19" i="9" s="1"/>
  <c r="A20" i="9" s="1"/>
  <c r="A21" i="9" s="1"/>
  <c r="A22" i="9" s="1"/>
  <c r="A23" i="9" s="1"/>
  <c r="A24" i="9" s="1"/>
  <c r="A25" i="9" s="1"/>
  <c r="A26" i="9" s="1"/>
</calcChain>
</file>

<file path=xl/sharedStrings.xml><?xml version="1.0" encoding="utf-8"?>
<sst xmlns="http://schemas.openxmlformats.org/spreadsheetml/2006/main" count="878" uniqueCount="325">
  <si>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</si>
  <si>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</si>
  <si>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</si>
  <si>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</si>
  <si>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</si>
  <si>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</si>
  <si>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</si>
  <si>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</si>
  <si>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</si>
  <si>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</si>
  <si>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</si>
  <si>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</si>
  <si>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</si>
  <si>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</si>
  <si>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</si>
  <si>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</si>
  <si>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</si>
  <si>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</si>
  <si>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</si>
  <si>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</si>
  <si>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</si>
  <si>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</si>
  <si>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</si>
  <si>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</si>
  <si>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</si>
  <si>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</si>
  <si>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</si>
  <si>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</si>
  <si>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</si>
  <si>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</si>
  <si>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</si>
  <si>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</si>
  <si>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</si>
  <si>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</si>
  <si>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</si>
  <si>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</si>
  <si>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</si>
  <si>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</si>
  <si>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</si>
  <si>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</si>
  <si>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</si>
  <si>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</si>
  <si>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</si>
  <si>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</si>
  <si>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</si>
  <si>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</si>
  <si>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</si>
  <si>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</si>
  <si>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</si>
  <si>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</si>
  <si>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</si>
  <si>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</si>
  <si>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</si>
  <si>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</si>
  <si>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</si>
  <si>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</si>
  <si>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</si>
  <si>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</si>
  <si>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</si>
  <si>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</si>
  <si>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</si>
  <si>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</si>
  <si>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</si>
  <si>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</si>
  <si>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</si>
  <si>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</si>
  <si>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</si>
  <si>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</si>
  <si>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</si>
  <si>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</si>
  <si>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</si>
  <si>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</si>
  <si>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</si>
  <si>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</si>
  <si>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</si>
  <si>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</si>
  <si>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</si>
  <si>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</si>
  <si>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</si>
  <si>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</si>
  <si>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</si>
  <si>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</si>
  <si>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</si>
  <si>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</si>
  <si>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</si>
  <si>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</si>
  <si>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</si>
  <si>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</si>
  <si>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</si>
  <si>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</si>
  <si>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</si>
  <si>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</si>
  <si>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</si>
  <si>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</si>
  <si>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</si>
  <si>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</si>
  <si>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</si>
  <si>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</si>
  <si>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</si>
  <si>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</si>
  <si>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</si>
  <si>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</si>
  <si>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</si>
  <si>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</si>
  <si>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</si>
  <si>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</si>
  <si>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</si>
  <si>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</si>
  <si>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</si>
  <si>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</si>
  <si>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</si>
  <si>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</si>
  <si>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</si>
  <si>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</si>
  <si>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</si>
  <si>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</si>
  <si>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</si>
  <si>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</si>
  <si>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</si>
  <si>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</si>
  <si>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</si>
  <si>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</si>
  <si>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</si>
  <si>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</si>
  <si>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</si>
  <si>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</si>
  <si>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</si>
  <si>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</si>
  <si>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</si>
  <si>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</si>
  <si>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</si>
  <si>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</si>
  <si>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</si>
  <si>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</si>
  <si>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</si>
  <si>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</si>
  <si>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</si>
  <si>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</si>
  <si>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</si>
  <si>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</si>
  <si>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</si>
  <si>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</si>
  <si>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</si>
  <si>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</si>
  <si>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</si>
  <si>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</si>
  <si>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</si>
  <si>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</si>
  <si>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</si>
  <si>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PARA EL DESARROLLO INTEGRAL DE LA NIÑEZ, LA JUVENTUD Y LA FAMILIA FESCO</t>
  </si>
  <si>
    <t>ICBF REGIONAL CALDAS</t>
  </si>
  <si>
    <t>NA</t>
  </si>
  <si>
    <t>17-2012-0350</t>
  </si>
  <si>
    <t>17-2010-243</t>
  </si>
  <si>
    <t>17-2011-0217</t>
  </si>
  <si>
    <t>FERIAS APRENDIENDO EN FAMILIA</t>
  </si>
  <si>
    <t>FERIAS LOS ANGELITOS</t>
  </si>
  <si>
    <t>RURAL MUNDO MAGICO</t>
  </si>
  <si>
    <t>CENTRO 1 AMOR Y TERNURA</t>
  </si>
  <si>
    <t>FERIAS MAMITAS INGENIOSAS</t>
  </si>
  <si>
    <t>FERIAS ENSEÑANDO CON AMOR</t>
  </si>
  <si>
    <t>CENTRO 1 LOS TRIUNFADORES</t>
  </si>
  <si>
    <t>CENTRO 1 ESTRELLITAS</t>
  </si>
  <si>
    <t>RURAL APRENDIENDO A CRECER</t>
  </si>
  <si>
    <t>RURAL EXPLORADORAS</t>
  </si>
  <si>
    <t>CENTRO 2 LOS PITUFOS</t>
  </si>
  <si>
    <t>CENTRO 2 LOS CREATIVOS</t>
  </si>
  <si>
    <t>CENTRO 2 LOS CARIÑOSITOS</t>
  </si>
  <si>
    <t>CENTRO 1 LA MAGIA DE LOS NIÑOS</t>
  </si>
  <si>
    <t>CENTRO 1 PEQUEÑOS GENIOS</t>
  </si>
  <si>
    <t>CENTRO 1 CAPULLITOS</t>
  </si>
  <si>
    <t>FERIAS MIS BEBES</t>
  </si>
  <si>
    <t>FERIAS PEQUEÑOS EXPLORADORES</t>
  </si>
  <si>
    <t>RURAL CRECIENDO JUNTOS</t>
  </si>
  <si>
    <t>RURAL CRECIENDO APRENDO</t>
  </si>
  <si>
    <t>RURAL HUELLAS DE AMOR</t>
  </si>
  <si>
    <t>CENTRO 2 CRECIENDO CON AMOR</t>
  </si>
  <si>
    <t>CENTRO 2 MIS PRIMEROS PASOS</t>
  </si>
  <si>
    <t>CENTRO 2 APRENDIENDO CON AMOR</t>
  </si>
  <si>
    <t>G1 FERIAS</t>
  </si>
  <si>
    <t>FAMILIAR</t>
  </si>
  <si>
    <t>Calle 45 N° 9B-23 Parque de los Novios Las Ferias</t>
  </si>
  <si>
    <t>KR 6 44 0</t>
  </si>
  <si>
    <t xml:space="preserve">Vereda Purnio Junta de accion comunal </t>
  </si>
  <si>
    <t>CL ESCUELA NARINO POLICARPA OESTE</t>
  </si>
  <si>
    <t>CL ESCUELA NARINO POLICARPA OESTE 1 1 OESTE</t>
  </si>
  <si>
    <t xml:space="preserve">Escuela Guarinocito </t>
  </si>
  <si>
    <t>CL ESCUELA GUARINNOCITO</t>
  </si>
  <si>
    <t>CL JUNTA DE ACCION COMUNAL LOS ANDES ESTE NORTE 1 AB 1 ESTE</t>
  </si>
  <si>
    <t>CL JUNTA DE ACCION COMUNAL LOS ANDES ESTE</t>
  </si>
  <si>
    <t>CL JUNTA DE ACCION COMUNAL LOS ANDES ESTE 1 AB 1 ESTE</t>
  </si>
  <si>
    <t>CL ESCUELA NARINO</t>
  </si>
  <si>
    <t>CL ESCUELA CALDAS</t>
  </si>
  <si>
    <t xml:space="preserve">vereda Buena Vista, kiosko la Habana, Vereda la Atarraya </t>
  </si>
  <si>
    <t xml:space="preserve">Escuela el Tigre, kiosko la Habana, Escuela la Atarraya </t>
  </si>
  <si>
    <t>CL ESCUELA HORIZONTE</t>
  </si>
  <si>
    <t>CL ESCUELA GALAN</t>
  </si>
  <si>
    <t>AV 46  CALLE DEL COMERCIO</t>
  </si>
  <si>
    <t xml:space="preserve">SI </t>
  </si>
  <si>
    <t>1/300</t>
  </si>
  <si>
    <t>VIVIAN ANDREA GIRALDO NARAVEZ</t>
  </si>
  <si>
    <t>MARIA DEL PILAR VALENCIA ARIAS</t>
  </si>
  <si>
    <t>CLARA ANDREA ARENAS CORREA</t>
  </si>
  <si>
    <t>LILIANA MUÑOZ TIQUE</t>
  </si>
  <si>
    <t>TRABAJADORA SOCIAL</t>
  </si>
  <si>
    <t>LICENCIADA Y ESPECIALISTA EN PEDAGOGIA</t>
  </si>
  <si>
    <t>PSICOLOGA</t>
  </si>
  <si>
    <t>2/300</t>
  </si>
  <si>
    <t>DIANA ANDREA QUINTERO ZAPATA</t>
  </si>
  <si>
    <t>GLORIA TATIANA MORA RAMIREZ</t>
  </si>
  <si>
    <t>CLAUDIA MARCELA SEGURA RESTREPO</t>
  </si>
  <si>
    <t>WILFER ANDRES RAMIREZ SOTO</t>
  </si>
  <si>
    <t>MARIA DE LOS ANGELES AGUDELO ARENAS</t>
  </si>
  <si>
    <t>LUZ ANGIE SOTO SALAZAR</t>
  </si>
  <si>
    <t>SANDRA PATRICIA GONZALEZ MENDOZA</t>
  </si>
  <si>
    <t>PROFESIONAL EN DESARROLLO FAMILIAR</t>
  </si>
  <si>
    <t>PSICOLOGO</t>
  </si>
  <si>
    <t>NO APORTO</t>
  </si>
  <si>
    <t>SE AJUSTA AL GUIA  TECNICA OPERATIVA</t>
  </si>
  <si>
    <t>CLAUDIA MARCELA CATAÑO GARCIA</t>
  </si>
  <si>
    <t xml:space="preserve">TRABAJADORA SOCIAL </t>
  </si>
  <si>
    <t>CARLOS AUGUSTO VILLA HENAO</t>
  </si>
  <si>
    <t>1/1000</t>
  </si>
  <si>
    <t>ADMINISTRADOR DE EMPRESAS</t>
  </si>
  <si>
    <t>MARIA TERESA MATIJASEVIC</t>
  </si>
  <si>
    <t>JAIR VARGAS  VILLEGAS</t>
  </si>
  <si>
    <t>SOCIOLOGO</t>
  </si>
  <si>
    <t>LUIS FERNANDO MORALES ORTIZ</t>
  </si>
  <si>
    <t>CONTADOR PUBLICO</t>
  </si>
  <si>
    <t>1/5000</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</si>
  <si>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</si>
  <si>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</si>
  <si>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</si>
  <si>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</si>
  <si>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</si>
  <si>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</si>
  <si>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</si>
  <si>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</si>
  <si>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</si>
  <si>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</si>
  <si>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</si>
  <si>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</si>
  <si>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</si>
  <si>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</si>
  <si>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</si>
  <si>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</si>
  <si>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</si>
  <si>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</si>
  <si>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</si>
  <si>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</si>
  <si>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</si>
  <si>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</si>
  <si>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PROPONENTE No. 2.  FUNDACION  FESCO</t>
  </si>
  <si>
    <t>CARTA DE PRESENTACION DE LA PROPUESTA DONDE SE INDIQUE EL GRUPO POR EL QUE VA A PARTICIPAR FORMATO 1</t>
  </si>
  <si>
    <t>1 A 3</t>
  </si>
  <si>
    <t>X</t>
  </si>
  <si>
    <t>GRUPO 20</t>
  </si>
  <si>
    <t>CERTIFICADO DE CUMPLIMIENTO DE PAGO DE APORTES DE SEGURIDAD SOCIAL Y PARAFISCALES. FORMATO 2</t>
  </si>
  <si>
    <t>9 A 12</t>
  </si>
  <si>
    <t>CERTIFICADO DE EXISTENCIA Y REPRESENTACIÓN LEGAL DEL PROPONENTE CON VIGENCIA NO SUPERIOR A 30 DIAS CALENDARIO  A LA ENTREGA DE LA PROPUESTA</t>
  </si>
  <si>
    <t>Certificado expedido por el ICBF con vigencia de 90 días</t>
  </si>
  <si>
    <t>REGISTRO ÚNICO DE PROPONENTES</t>
  </si>
  <si>
    <t>27 a 31</t>
  </si>
  <si>
    <t xml:space="preserve">AUTORIZACION DEL REPRESENTANTE LEGAL Y/O APODERADO PARA PRESENTAR PROPUESTA O SUSCRIBIR EL CONTRATO (DE REQUERIRSE DE ACUERDO A LOS ESTATUTOS). </t>
  </si>
  <si>
    <t>FOTOCOPIA DE LA CEDULA DE CIUDADANIA DEL REPRESENTANTE LEGAL</t>
  </si>
  <si>
    <t>18-19</t>
  </si>
  <si>
    <t>CONSULTA ANTECEDENTES JUDICIALES DEL REPRESENTANTE LEGAL</t>
  </si>
  <si>
    <t>5 A 6</t>
  </si>
  <si>
    <t>x</t>
  </si>
  <si>
    <t>RESOLUCION POR LA CUAL EL ICBF OTORGA O RECONOCE PERSONERIA</t>
  </si>
  <si>
    <t>Se anexa copia toda vez que reposaba en archivos del ICBF (Decreto 019 de 2012) Resolución 10609 del 16 de Julio de 1985. Ministerio de Salud</t>
  </si>
  <si>
    <t>PODER  EN CASO DE QUE EL PROPONENTE ACTUE A TRAVESA DE APODERADO</t>
  </si>
  <si>
    <t>NO APLICA</t>
  </si>
  <si>
    <t>FUNDACION FESCO</t>
  </si>
  <si>
    <t>890,807,284-9</t>
  </si>
  <si>
    <t xml:space="preserve">CUMPLE </t>
  </si>
  <si>
    <t>EL PROPONENTE CUMPLE __x____ NO CUMPLE _______</t>
  </si>
  <si>
    <t>UNIVERSIDAD DE CALDAS</t>
  </si>
  <si>
    <t>ICBF CAUCA
FESCO</t>
  </si>
  <si>
    <t>12-01-2012- 12-09-2012
4-08-2011/ 30-12-2001</t>
  </si>
  <si>
    <t>EDUCADORA FAMILIAR</t>
  </si>
  <si>
    <t>LUIS AMIGO</t>
  </si>
  <si>
    <t>FUNDACION SUEÑOS
FUNDACIUON NIÑOS DE LOS ANDES
HOGAR SAN JOSE
FESCO</t>
  </si>
  <si>
    <t>12-05-2008/30-04-2009
29-12-2007/30-11-2008
01-02-2010/ 6_10_2012
8-10-2012/ 30-09_2014</t>
  </si>
  <si>
    <t>EDUCADORA
FORMADORA DIURNA
EDUCADORA
COORDINADORA PEDAGOGICA</t>
  </si>
  <si>
    <t xml:space="preserve">FUNDACION FESCO
</t>
  </si>
  <si>
    <t xml:space="preserve">10/10/2012-30-09-2014
</t>
  </si>
  <si>
    <t>COORDINADORA PEDAGOGICA</t>
  </si>
  <si>
    <t>UNIVERSIDAD DE MANIZALES</t>
  </si>
  <si>
    <t>UNAD</t>
  </si>
  <si>
    <t>PROFESIONAL DE LA COMISARIA DE FAMILIA</t>
  </si>
  <si>
    <t>PRACTICA UNIVERSITARIA
GESTORA DE PROYECTO RIO FELIZ</t>
  </si>
  <si>
    <t>COMISARIA DE  RISARALDA
UNIVERSIDAD DE CALDAS</t>
  </si>
  <si>
    <t>4-02-2010/28-05-2010
1 SEMESTRE DE 2010</t>
  </si>
  <si>
    <t>PROFESIONAL PSICOSOCIAL DE LA COMISARIA
PRACTICA UNIVERSITARIA</t>
  </si>
  <si>
    <t>1-07-2011/31-12-2011</t>
  </si>
  <si>
    <t>UNIVERSIDAD NACIONAL</t>
  </si>
  <si>
    <t>1-03-1989/28-02-1996</t>
  </si>
  <si>
    <t>PROYECTOS DE  NIÑEZ, JUVENTID Y FAMILIA</t>
  </si>
  <si>
    <t>CONFAMILIARES LA DORADA
COOASOBIEN</t>
  </si>
  <si>
    <t>24-11-2004/ 24-01-2005
03/07/2012-31/12/2012, 16/01/2013-30/12/2013 Y 16/01/2014-31/07/2014</t>
  </si>
  <si>
    <t>GESTION HUMANA
COORDINADORA</t>
  </si>
  <si>
    <t>01/07/2011-30/12/2011
9/02/2012-30/09/2012</t>
  </si>
  <si>
    <t>Educadora Familiar
Trabajadora Social Comisaria de Familia</t>
  </si>
  <si>
    <t xml:space="preserve">FESCO
ALCALDIA VICTORIA CALDAS
</t>
  </si>
  <si>
    <t>ALCALDIA NORCACIA
FUNDACION FESCO</t>
  </si>
  <si>
    <t>1-10-2012/31-12-2012
09/07/2014- Actualmente</t>
  </si>
  <si>
    <t>YESENIA HENAO RESTREPO</t>
  </si>
  <si>
    <t>ASOCIACION MUNDOS HERMANOS
FUNDACION FESCO</t>
  </si>
  <si>
    <t>01/03/2010-31/12/2010
01/07/2011-30/12/2011</t>
  </si>
  <si>
    <t>Animadora Juvenil
Eucadora Familiar</t>
  </si>
  <si>
    <t>20/06/201</t>
  </si>
  <si>
    <t>Formador Semillero de musica
Apoyo Psicosocial</t>
  </si>
  <si>
    <t>HOGAR JUVENIL MANOS AMIGAS
FUNDACION APOYAR
FUNDACION FESCO</t>
  </si>
  <si>
    <t>01/03/2013-31/12/2013
01 de Junio a diciembre de 2013
27/01/2014 Actualmente</t>
  </si>
  <si>
    <t xml:space="preserve">HOGAR JUVENIL MANOS AMIGAS
FUNACION NIÑOS DEL SOL
FUNDACION CARITAS DIOCESANAS
</t>
  </si>
  <si>
    <t xml:space="preserve">01/06/2010-30/04/2011
01/01/2009-30/11/2009
07/01/2010-30/03/2010
</t>
  </si>
  <si>
    <t>Trabajadora Social
Asesora Psicosocial</t>
  </si>
  <si>
    <t>MUNICIPIO DE LA MERCED
AGUAS DE MANIZALES
FUNDACION FESCO</t>
  </si>
  <si>
    <t>PRIMER SEMESTRE DE 2010
21-09-2010/9-12-2010
09/01/2014 Actualmente</t>
  </si>
  <si>
    <t>COORDINADOR GENERAL DEL PROYECTO POR CADA MIL CUPOS OFERTADOS O FRACIÓN INFERIOR</t>
  </si>
  <si>
    <t>NO APORTO CERTIFICADOS EXPERIENCIA PROFESIONAL</t>
  </si>
  <si>
    <t>NO APORTO CERTIFICADOS DE ESTUDIO Y EXPERIENCIA PROFESIONAL</t>
  </si>
  <si>
    <t>Anaxò documentos en el tiempo para subsanar.</t>
  </si>
  <si>
    <t>GU 052136 por valor de $ 128.220.453,4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</si>
</sst>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Alignment="1">
      <alignment horizontal="right" vertical="center"/>
    </xf>
    <xf numFmtId="167" fontId="0" fillId="0" borderId="0" xfId="0" applyNumberFormat="1" applyBorder="1" applyAlignment="1">
      <alignment horizontal="right" vertical="center"/>
    </xf>
    <xf numFmtId="0" fontId="0" fillId="0" borderId="1" xfId="0" applyBorder="1" applyAlignment="1">
      <alignment horizontal="center"/>
    </xf>
    <xf numFmtId="4"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0" fillId="0" borderId="0" xfId="0" applyNumberFormat="1" applyFill="1" applyAlignment="1">
      <alignment vertical="center"/>
    </xf>
    <xf numFmtId="3" fontId="0" fillId="0" borderId="1" xfId="0" applyNumberFormat="1" applyFill="1" applyBorder="1" applyAlignment="1">
      <alignment horizontal="center" vertical="center"/>
    </xf>
    <xf numFmtId="3" fontId="0" fillId="3" borderId="1" xfId="0" applyNumberFormat="1" applyFill="1" applyBorder="1" applyAlignment="1">
      <alignment horizontal="right" vertical="center"/>
    </xf>
    <xf numFmtId="1" fontId="18" fillId="0" borderId="1" xfId="0" applyNumberFormat="1" applyFont="1" applyFill="1" applyBorder="1" applyAlignment="1" applyProtection="1">
      <alignment horizontal="center" vertical="center" wrapText="1"/>
      <protection locked="0"/>
    </xf>
    <xf numFmtId="49" fontId="0" fillId="0" borderId="1" xfId="0" applyNumberFormat="1" applyFill="1" applyBorder="1" applyAlignment="1">
      <alignment horizontal="left" wrapText="1"/>
    </xf>
    <xf numFmtId="0" fontId="0" fillId="0" borderId="1" xfId="0" applyFill="1" applyBorder="1" applyAlignment="1">
      <alignment horizontal="center" wrapText="1"/>
    </xf>
    <xf numFmtId="0" fontId="2" fillId="0" borderId="1" xfId="0" applyFont="1" applyBorder="1" applyAlignment="1">
      <alignment horizontal="center" vertical="center"/>
    </xf>
    <xf numFmtId="0" fontId="0" fillId="0" borderId="1" xfId="0" applyBorder="1" applyAlignment="1">
      <alignment horizontal="center" wrapText="1"/>
    </xf>
    <xf numFmtId="0" fontId="0" fillId="0" borderId="1" xfId="0" applyFill="1" applyBorder="1" applyAlignment="1">
      <alignment horizontal="center" vertical="center" wrapText="1"/>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6" fillId="0" borderId="0" xfId="0" applyFont="1"/>
    <xf numFmtId="0" fontId="25" fillId="0" borderId="40" xfId="0" applyFont="1" applyBorder="1" applyAlignment="1">
      <alignment horizontal="center" vertical="center" wrapText="1"/>
    </xf>
    <xf numFmtId="0" fontId="0" fillId="0" borderId="0" xfId="0" applyBorder="1"/>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38" fillId="7" borderId="19" xfId="0" applyFont="1" applyFill="1" applyBorder="1" applyAlignment="1">
      <alignment horizontal="center" vertical="center" wrapText="1"/>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38" fillId="0" borderId="0" xfId="0" applyFont="1"/>
    <xf numFmtId="0" fontId="27" fillId="7" borderId="33" xfId="0" applyFont="1" applyFill="1" applyBorder="1" applyAlignment="1">
      <alignment vertical="center"/>
    </xf>
    <xf numFmtId="0" fontId="38" fillId="0" borderId="1" xfId="0" applyFont="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4" fillId="0" borderId="1" xfId="0" applyFont="1"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horizontal="left" vertical="center"/>
    </xf>
    <xf numFmtId="14" fontId="0" fillId="0" borderId="1" xfId="0" applyNumberFormat="1" applyFill="1" applyBorder="1" applyAlignment="1">
      <alignment horizontal="left" vertical="center" wrapText="1"/>
    </xf>
    <xf numFmtId="0" fontId="0" fillId="0" borderId="1" xfId="0" applyFill="1" applyBorder="1" applyAlignment="1">
      <alignment horizontal="center" vertical="center" wrapText="1"/>
    </xf>
    <xf numFmtId="0" fontId="0" fillId="10" borderId="1" xfId="0" applyFill="1" applyBorder="1" applyAlignment="1">
      <alignment horizontal="left" vertical="center" wrapText="1"/>
    </xf>
    <xf numFmtId="0" fontId="0" fillId="0" borderId="0" xfId="0" applyAlignment="1">
      <alignment horizontal="left" vertical="center"/>
    </xf>
    <xf numFmtId="14" fontId="0" fillId="0" borderId="1" xfId="0" applyNumberFormat="1" applyBorder="1" applyAlignment="1">
      <alignment horizontal="left" vertical="center"/>
    </xf>
    <xf numFmtId="0" fontId="0" fillId="10" borderId="1" xfId="0" applyFill="1" applyBorder="1" applyAlignment="1">
      <alignment horizontal="left" vertical="center"/>
    </xf>
    <xf numFmtId="49" fontId="0" fillId="0" borderId="1" xfId="0" applyNumberFormat="1" applyBorder="1" applyAlignment="1">
      <alignment horizontal="left" vertical="center" wrapText="1"/>
    </xf>
    <xf numFmtId="0" fontId="38" fillId="0" borderId="1" xfId="0" applyFont="1" applyBorder="1" applyAlignment="1">
      <alignment horizontal="center" vertical="center" wrapText="1"/>
    </xf>
    <xf numFmtId="0" fontId="38" fillId="7" borderId="22" xfId="0" applyFont="1" applyFill="1" applyBorder="1" applyAlignment="1">
      <alignment horizontal="center" vertical="center" wrapText="1"/>
    </xf>
    <xf numFmtId="0" fontId="38" fillId="7" borderId="23" xfId="0" applyFont="1" applyFill="1" applyBorder="1" applyAlignment="1">
      <alignment horizontal="center" vertical="center" wrapText="1"/>
    </xf>
    <xf numFmtId="0" fontId="38" fillId="7" borderId="24" xfId="0" applyFont="1" applyFill="1" applyBorder="1" applyAlignment="1">
      <alignment horizontal="center" vertical="center" wrapText="1"/>
    </xf>
    <xf numFmtId="0" fontId="38" fillId="0" borderId="22"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37" fillId="0" borderId="0" xfId="0" applyFont="1" applyFill="1" applyBorder="1" applyAlignment="1" applyProtection="1">
      <alignment horizontal="center"/>
    </xf>
    <xf numFmtId="0" fontId="31" fillId="4" borderId="0" xfId="0" applyFont="1" applyFill="1" applyAlignment="1">
      <alignment horizontal="center" vertical="justify"/>
    </xf>
    <xf numFmtId="0" fontId="38" fillId="0" borderId="1" xfId="0" applyFont="1" applyBorder="1" applyAlignment="1">
      <alignment horizontal="center"/>
    </xf>
    <xf numFmtId="0" fontId="25" fillId="6" borderId="1"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38" fillId="7" borderId="19" xfId="0" applyFont="1" applyFill="1" applyBorder="1" applyAlignment="1">
      <alignment horizontal="center" vertical="center" wrapText="1"/>
    </xf>
    <xf numFmtId="0" fontId="38" fillId="7" borderId="20" xfId="0" applyFont="1" applyFill="1" applyBorder="1" applyAlignment="1">
      <alignment horizontal="center" vertical="center" wrapText="1"/>
    </xf>
    <xf numFmtId="0" fontId="38" fillId="7" borderId="2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10" borderId="1" xfId="0" applyFill="1" applyBorder="1" applyAlignment="1">
      <alignment horizontal="center" vertical="center" wrapText="1"/>
    </xf>
    <xf numFmtId="0" fontId="0" fillId="0" borderId="1" xfId="0"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45"/>
  <sheetViews>
    <sheetView topLeftCell="A22" zoomScale="70" zoomScaleNormal="70" workbookViewId="0">
      <selection activeCell="H35" sqref="H35:L3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3" spans="1:12" s="69" customFormat="1" ht="16.5" x14ac:dyDescent="0.25">
      <c r="A3" s="197" t="s">
        <v>65</v>
      </c>
      <c r="B3" s="197"/>
      <c r="C3" s="197"/>
      <c r="D3" s="197"/>
      <c r="E3" s="197"/>
      <c r="F3" s="197"/>
      <c r="G3" s="197"/>
      <c r="H3" s="197"/>
      <c r="I3" s="197"/>
      <c r="J3" s="197"/>
      <c r="K3" s="197"/>
      <c r="L3" s="197"/>
    </row>
    <row r="4" spans="1:12" s="69" customFormat="1" ht="16.5" x14ac:dyDescent="0.25">
      <c r="A4" s="140"/>
    </row>
    <row r="5" spans="1:12" s="69" customFormat="1" ht="16.5" x14ac:dyDescent="0.25">
      <c r="A5" s="197" t="s">
        <v>230</v>
      </c>
      <c r="B5" s="197"/>
      <c r="C5" s="197"/>
      <c r="D5" s="197"/>
      <c r="E5" s="197"/>
      <c r="F5" s="197"/>
      <c r="G5" s="197"/>
      <c r="H5" s="197"/>
      <c r="I5" s="197"/>
      <c r="J5" s="197"/>
      <c r="K5" s="197"/>
      <c r="L5" s="197"/>
    </row>
    <row r="6" spans="1:12" s="69" customFormat="1" ht="16.5" x14ac:dyDescent="0.25">
      <c r="A6" s="53"/>
    </row>
    <row r="7" spans="1:12" s="69" customFormat="1" ht="109.5" customHeight="1" x14ac:dyDescent="0.25">
      <c r="A7" s="198" t="s">
        <v>231</v>
      </c>
      <c r="B7" s="198"/>
      <c r="C7" s="198"/>
      <c r="D7" s="198"/>
      <c r="E7" s="198"/>
      <c r="F7" s="198"/>
      <c r="G7" s="198"/>
      <c r="H7" s="198"/>
      <c r="I7" s="198"/>
      <c r="J7" s="198"/>
      <c r="K7" s="198"/>
      <c r="L7" s="198"/>
    </row>
    <row r="8" spans="1:12" s="69" customFormat="1" ht="45.75" customHeight="1" x14ac:dyDescent="0.25">
      <c r="A8" s="198"/>
      <c r="B8" s="198"/>
      <c r="C8" s="198"/>
      <c r="D8" s="198"/>
      <c r="E8" s="198"/>
      <c r="F8" s="198"/>
      <c r="G8" s="198"/>
      <c r="H8" s="198"/>
      <c r="I8" s="198"/>
      <c r="J8" s="198"/>
      <c r="K8" s="198"/>
      <c r="L8" s="198"/>
    </row>
    <row r="9" spans="1:12" s="69" customFormat="1" ht="28.5" customHeight="1" x14ac:dyDescent="0.25">
      <c r="A9" s="198" t="s">
        <v>88</v>
      </c>
      <c r="B9" s="198"/>
      <c r="C9" s="198"/>
      <c r="D9" s="198"/>
      <c r="E9" s="198"/>
      <c r="F9" s="198"/>
      <c r="G9" s="198"/>
      <c r="H9" s="198"/>
      <c r="I9" s="198"/>
      <c r="J9" s="198"/>
      <c r="K9" s="198"/>
      <c r="L9" s="198"/>
    </row>
    <row r="10" spans="1:12" s="69" customFormat="1" ht="28.5" customHeight="1" x14ac:dyDescent="0.25">
      <c r="A10" s="198"/>
      <c r="B10" s="198"/>
      <c r="C10" s="198"/>
      <c r="D10" s="198"/>
      <c r="E10" s="198"/>
      <c r="F10" s="198"/>
      <c r="G10" s="198"/>
      <c r="H10" s="198"/>
      <c r="I10" s="198"/>
      <c r="J10" s="198"/>
      <c r="K10" s="198"/>
      <c r="L10" s="198"/>
    </row>
    <row r="11" spans="1:12" s="69" customFormat="1" ht="15.75" thickBot="1" x14ac:dyDescent="0.3"/>
    <row r="12" spans="1:12" s="69" customFormat="1" ht="15.75" thickBot="1" x14ac:dyDescent="0.3">
      <c r="A12" s="54" t="s">
        <v>66</v>
      </c>
      <c r="B12" s="199" t="s">
        <v>86</v>
      </c>
      <c r="C12" s="200"/>
      <c r="D12" s="200"/>
      <c r="E12" s="200"/>
      <c r="F12" s="200"/>
      <c r="G12" s="200"/>
      <c r="H12" s="200"/>
      <c r="I12" s="200"/>
      <c r="J12" s="200"/>
      <c r="K12" s="200"/>
      <c r="L12" s="200"/>
    </row>
    <row r="13" spans="1:12" s="69" customFormat="1" ht="25.5" customHeight="1" thickBot="1" x14ac:dyDescent="0.3">
      <c r="A13" s="55">
        <v>1</v>
      </c>
      <c r="B13" s="185" t="s">
        <v>232</v>
      </c>
      <c r="C13" s="186" t="s">
        <v>233</v>
      </c>
      <c r="D13" s="186" t="s">
        <v>233</v>
      </c>
      <c r="E13" s="186" t="s">
        <v>233</v>
      </c>
      <c r="F13" s="186" t="s">
        <v>233</v>
      </c>
      <c r="G13" s="186" t="s">
        <v>233</v>
      </c>
      <c r="H13" s="186" t="s">
        <v>233</v>
      </c>
      <c r="I13" s="186" t="s">
        <v>233</v>
      </c>
      <c r="J13" s="186" t="s">
        <v>233</v>
      </c>
      <c r="K13" s="186" t="s">
        <v>233</v>
      </c>
      <c r="L13" s="187" t="s">
        <v>233</v>
      </c>
    </row>
    <row r="14" spans="1:12" s="69" customFormat="1" ht="15.75" thickBot="1" x14ac:dyDescent="0.3">
      <c r="A14" s="55">
        <f>SUM(A13+1)</f>
        <v>2</v>
      </c>
      <c r="B14" s="185" t="s">
        <v>234</v>
      </c>
      <c r="C14" s="186" t="s">
        <v>235</v>
      </c>
      <c r="D14" s="186" t="s">
        <v>235</v>
      </c>
      <c r="E14" s="186" t="s">
        <v>235</v>
      </c>
      <c r="F14" s="186" t="s">
        <v>235</v>
      </c>
      <c r="G14" s="186" t="s">
        <v>235</v>
      </c>
      <c r="H14" s="186" t="s">
        <v>235</v>
      </c>
      <c r="I14" s="186" t="s">
        <v>235</v>
      </c>
      <c r="J14" s="186" t="s">
        <v>235</v>
      </c>
      <c r="K14" s="186" t="s">
        <v>235</v>
      </c>
      <c r="L14" s="187" t="s">
        <v>235</v>
      </c>
    </row>
    <row r="15" spans="1:12" s="69" customFormat="1" ht="15.75" thickBot="1" x14ac:dyDescent="0.3">
      <c r="A15" s="55">
        <f t="shared" ref="A15:A26" si="0">SUM(A14+1)</f>
        <v>3</v>
      </c>
      <c r="B15" s="185" t="s">
        <v>236</v>
      </c>
      <c r="C15" s="186" t="s">
        <v>237</v>
      </c>
      <c r="D15" s="186" t="s">
        <v>237</v>
      </c>
      <c r="E15" s="186" t="s">
        <v>237</v>
      </c>
      <c r="F15" s="186" t="s">
        <v>237</v>
      </c>
      <c r="G15" s="186" t="s">
        <v>237</v>
      </c>
      <c r="H15" s="186" t="s">
        <v>237</v>
      </c>
      <c r="I15" s="186" t="s">
        <v>237</v>
      </c>
      <c r="J15" s="186" t="s">
        <v>237</v>
      </c>
      <c r="K15" s="186" t="s">
        <v>237</v>
      </c>
      <c r="L15" s="187" t="s">
        <v>237</v>
      </c>
    </row>
    <row r="16" spans="1:12" s="69" customFormat="1" ht="15.75" thickBot="1" x14ac:dyDescent="0.3">
      <c r="A16" s="55">
        <f t="shared" si="0"/>
        <v>4</v>
      </c>
      <c r="B16" s="185" t="s">
        <v>238</v>
      </c>
      <c r="C16" s="186" t="s">
        <v>239</v>
      </c>
      <c r="D16" s="186" t="s">
        <v>239</v>
      </c>
      <c r="E16" s="186" t="s">
        <v>239</v>
      </c>
      <c r="F16" s="186" t="s">
        <v>239</v>
      </c>
      <c r="G16" s="186" t="s">
        <v>239</v>
      </c>
      <c r="H16" s="186" t="s">
        <v>239</v>
      </c>
      <c r="I16" s="186" t="s">
        <v>239</v>
      </c>
      <c r="J16" s="186" t="s">
        <v>239</v>
      </c>
      <c r="K16" s="186" t="s">
        <v>239</v>
      </c>
      <c r="L16" s="187" t="s">
        <v>239</v>
      </c>
    </row>
    <row r="17" spans="1:18" s="69" customFormat="1" ht="15.75" thickBot="1" x14ac:dyDescent="0.3">
      <c r="A17" s="55">
        <f t="shared" si="0"/>
        <v>5</v>
      </c>
      <c r="B17" s="185" t="s">
        <v>240</v>
      </c>
      <c r="C17" s="186" t="s">
        <v>240</v>
      </c>
      <c r="D17" s="186" t="s">
        <v>240</v>
      </c>
      <c r="E17" s="186" t="s">
        <v>240</v>
      </c>
      <c r="F17" s="186" t="s">
        <v>240</v>
      </c>
      <c r="G17" s="186" t="s">
        <v>240</v>
      </c>
      <c r="H17" s="186" t="s">
        <v>240</v>
      </c>
      <c r="I17" s="186" t="s">
        <v>240</v>
      </c>
      <c r="J17" s="186" t="s">
        <v>240</v>
      </c>
      <c r="K17" s="186" t="s">
        <v>240</v>
      </c>
      <c r="L17" s="187" t="s">
        <v>240</v>
      </c>
    </row>
    <row r="18" spans="1:18" s="69" customFormat="1" ht="15.75" thickBot="1" x14ac:dyDescent="0.3">
      <c r="A18" s="55">
        <f t="shared" si="0"/>
        <v>6</v>
      </c>
      <c r="B18" s="185" t="s">
        <v>241</v>
      </c>
      <c r="C18" s="186" t="s">
        <v>241</v>
      </c>
      <c r="D18" s="186" t="s">
        <v>241</v>
      </c>
      <c r="E18" s="186" t="s">
        <v>241</v>
      </c>
      <c r="F18" s="186" t="s">
        <v>241</v>
      </c>
      <c r="G18" s="186" t="s">
        <v>241</v>
      </c>
      <c r="H18" s="186" t="s">
        <v>241</v>
      </c>
      <c r="I18" s="186" t="s">
        <v>241</v>
      </c>
      <c r="J18" s="186" t="s">
        <v>241</v>
      </c>
      <c r="K18" s="186" t="s">
        <v>241</v>
      </c>
      <c r="L18" s="187" t="s">
        <v>241</v>
      </c>
    </row>
    <row r="19" spans="1:18" s="69" customFormat="1" ht="15.75" thickBot="1" x14ac:dyDescent="0.3">
      <c r="A19" s="55">
        <f t="shared" si="0"/>
        <v>7</v>
      </c>
      <c r="B19" s="185" t="s">
        <v>242</v>
      </c>
      <c r="C19" s="186" t="s">
        <v>243</v>
      </c>
      <c r="D19" s="186" t="s">
        <v>243</v>
      </c>
      <c r="E19" s="186" t="s">
        <v>243</v>
      </c>
      <c r="F19" s="186" t="s">
        <v>243</v>
      </c>
      <c r="G19" s="186" t="s">
        <v>243</v>
      </c>
      <c r="H19" s="186" t="s">
        <v>243</v>
      </c>
      <c r="I19" s="186" t="s">
        <v>243</v>
      </c>
      <c r="J19" s="186" t="s">
        <v>243</v>
      </c>
      <c r="K19" s="186" t="s">
        <v>243</v>
      </c>
      <c r="L19" s="187" t="s">
        <v>243</v>
      </c>
    </row>
    <row r="20" spans="1:18" s="69" customFormat="1" ht="15.75" thickBot="1" x14ac:dyDescent="0.3">
      <c r="A20" s="55">
        <f t="shared" si="0"/>
        <v>8</v>
      </c>
      <c r="B20" s="185" t="s">
        <v>244</v>
      </c>
      <c r="C20" s="186" t="s">
        <v>245</v>
      </c>
      <c r="D20" s="186" t="s">
        <v>245</v>
      </c>
      <c r="E20" s="186" t="s">
        <v>245</v>
      </c>
      <c r="F20" s="186" t="s">
        <v>245</v>
      </c>
      <c r="G20" s="186" t="s">
        <v>245</v>
      </c>
      <c r="H20" s="186" t="s">
        <v>245</v>
      </c>
      <c r="I20" s="186" t="s">
        <v>245</v>
      </c>
      <c r="J20" s="186" t="s">
        <v>245</v>
      </c>
      <c r="K20" s="186" t="s">
        <v>245</v>
      </c>
      <c r="L20" s="187" t="s">
        <v>245</v>
      </c>
    </row>
    <row r="21" spans="1:18" s="69" customFormat="1" ht="15.75" thickBot="1" x14ac:dyDescent="0.3">
      <c r="A21" s="55">
        <f t="shared" si="0"/>
        <v>9</v>
      </c>
      <c r="B21" s="188" t="s">
        <v>246</v>
      </c>
      <c r="C21" s="188"/>
      <c r="D21" s="188"/>
      <c r="E21" s="188"/>
      <c r="F21" s="188"/>
      <c r="G21" s="188"/>
      <c r="H21" s="188"/>
      <c r="I21" s="188"/>
      <c r="J21" s="188"/>
      <c r="K21" s="188"/>
      <c r="L21" s="188"/>
    </row>
    <row r="22" spans="1:18" s="69" customFormat="1" ht="15.75" thickBot="1" x14ac:dyDescent="0.3">
      <c r="A22" s="55">
        <f t="shared" si="0"/>
        <v>10</v>
      </c>
      <c r="B22" s="188" t="s">
        <v>247</v>
      </c>
      <c r="C22" s="188"/>
      <c r="D22" s="188"/>
      <c r="E22" s="188"/>
      <c r="F22" s="188"/>
      <c r="G22" s="188"/>
      <c r="H22" s="188"/>
      <c r="I22" s="188"/>
      <c r="J22" s="188"/>
      <c r="K22" s="188"/>
      <c r="L22" s="188"/>
    </row>
    <row r="23" spans="1:18" s="69" customFormat="1" ht="15.75" thickBot="1" x14ac:dyDescent="0.3">
      <c r="A23" s="55">
        <f t="shared" si="0"/>
        <v>11</v>
      </c>
      <c r="B23" s="188" t="s">
        <v>248</v>
      </c>
      <c r="C23" s="188"/>
      <c r="D23" s="188"/>
      <c r="E23" s="188"/>
      <c r="F23" s="188"/>
      <c r="G23" s="188"/>
      <c r="H23" s="188"/>
      <c r="I23" s="188"/>
      <c r="J23" s="188"/>
      <c r="K23" s="188"/>
      <c r="L23" s="188"/>
      <c r="N23" s="141"/>
    </row>
    <row r="24" spans="1:18" s="69" customFormat="1" x14ac:dyDescent="0.25">
      <c r="A24" s="142">
        <f t="shared" si="0"/>
        <v>12</v>
      </c>
      <c r="B24" s="201" t="s">
        <v>249</v>
      </c>
      <c r="C24" s="201"/>
      <c r="D24" s="201"/>
      <c r="E24" s="201"/>
      <c r="F24" s="201"/>
      <c r="G24" s="201"/>
      <c r="H24" s="201"/>
      <c r="I24" s="201"/>
      <c r="J24" s="201"/>
      <c r="K24" s="201"/>
      <c r="L24" s="201"/>
    </row>
    <row r="25" spans="1:18" s="69" customFormat="1" x14ac:dyDescent="0.25">
      <c r="A25" s="139">
        <f t="shared" si="0"/>
        <v>13</v>
      </c>
      <c r="B25" s="188" t="s">
        <v>250</v>
      </c>
      <c r="C25" s="188"/>
      <c r="D25" s="188"/>
      <c r="E25" s="188"/>
      <c r="F25" s="188"/>
      <c r="G25" s="188"/>
      <c r="H25" s="188"/>
      <c r="I25" s="188"/>
      <c r="J25" s="188"/>
      <c r="K25" s="188"/>
      <c r="L25" s="188"/>
    </row>
    <row r="26" spans="1:18" s="143" customFormat="1" x14ac:dyDescent="0.25">
      <c r="A26" s="139">
        <f t="shared" si="0"/>
        <v>14</v>
      </c>
      <c r="B26" s="188" t="s">
        <v>251</v>
      </c>
      <c r="C26" s="188"/>
      <c r="D26" s="188"/>
      <c r="E26" s="188"/>
      <c r="F26" s="188"/>
      <c r="G26" s="188"/>
      <c r="H26" s="188"/>
      <c r="I26" s="188"/>
      <c r="J26" s="188"/>
      <c r="K26" s="188"/>
      <c r="L26" s="188"/>
    </row>
    <row r="27" spans="1:18" s="143" customFormat="1" x14ac:dyDescent="0.25">
      <c r="A27" s="57"/>
      <c r="B27" s="57"/>
      <c r="C27" s="57"/>
      <c r="D27" s="57"/>
      <c r="E27" s="202"/>
      <c r="F27" s="202"/>
      <c r="G27" s="202"/>
      <c r="H27" s="202"/>
      <c r="I27" s="202"/>
      <c r="J27" s="202"/>
      <c r="K27" s="202"/>
      <c r="L27" s="202"/>
      <c r="M27" s="202"/>
      <c r="N27" s="202"/>
    </row>
    <row r="28" spans="1:18" s="143" customFormat="1" x14ac:dyDescent="0.25">
      <c r="A28" s="144"/>
      <c r="B28" s="57"/>
      <c r="C28" s="57"/>
      <c r="D28" s="57"/>
      <c r="E28" s="189"/>
      <c r="F28" s="189"/>
      <c r="G28" s="189"/>
      <c r="H28" s="189"/>
      <c r="I28" s="189"/>
      <c r="J28" s="189"/>
      <c r="K28" s="189"/>
      <c r="L28" s="189"/>
      <c r="M28" s="189"/>
      <c r="N28" s="189"/>
    </row>
    <row r="29" spans="1:18" s="145" customFormat="1" x14ac:dyDescent="0.25">
      <c r="A29" s="190" t="s">
        <v>252</v>
      </c>
      <c r="B29" s="190"/>
      <c r="C29" s="190"/>
      <c r="D29" s="190"/>
      <c r="E29" s="190"/>
      <c r="F29" s="190"/>
      <c r="G29" s="190"/>
      <c r="H29" s="190"/>
      <c r="I29" s="190"/>
      <c r="J29" s="190"/>
      <c r="K29" s="190"/>
      <c r="L29" s="190"/>
    </row>
    <row r="30" spans="1:18" s="145" customFormat="1" x14ac:dyDescent="0.25">
      <c r="A30" s="146"/>
      <c r="B30" s="146"/>
      <c r="C30" s="146"/>
      <c r="D30" s="146"/>
      <c r="E30" s="146"/>
      <c r="F30" s="146"/>
      <c r="G30" s="146"/>
      <c r="H30" s="146"/>
      <c r="I30" s="146"/>
      <c r="J30" s="146"/>
      <c r="K30" s="146"/>
      <c r="L30" s="146"/>
    </row>
    <row r="31" spans="1:18" s="69" customFormat="1" ht="27" customHeight="1" x14ac:dyDescent="0.25">
      <c r="A31" s="192" t="s">
        <v>67</v>
      </c>
      <c r="B31" s="192"/>
      <c r="C31" s="192"/>
      <c r="D31" s="192"/>
      <c r="E31" s="56" t="s">
        <v>68</v>
      </c>
      <c r="F31" s="138" t="s">
        <v>69</v>
      </c>
      <c r="G31" s="138" t="s">
        <v>70</v>
      </c>
      <c r="H31" s="192" t="s">
        <v>3</v>
      </c>
      <c r="I31" s="192"/>
      <c r="J31" s="192"/>
      <c r="K31" s="192"/>
      <c r="L31" s="192"/>
    </row>
    <row r="32" spans="1:18" s="69" customFormat="1" ht="39" customHeight="1" x14ac:dyDescent="0.25">
      <c r="A32" s="194" t="s">
        <v>253</v>
      </c>
      <c r="B32" s="195"/>
      <c r="C32" s="195"/>
      <c r="D32" s="196"/>
      <c r="E32" s="147" t="s">
        <v>254</v>
      </c>
      <c r="F32" s="152" t="s">
        <v>255</v>
      </c>
      <c r="G32" s="152"/>
      <c r="H32" s="193" t="s">
        <v>256</v>
      </c>
      <c r="I32" s="193"/>
      <c r="J32" s="193"/>
      <c r="K32" s="193"/>
      <c r="L32" s="193"/>
      <c r="N32" s="191"/>
      <c r="O32" s="191"/>
      <c r="P32" s="191"/>
      <c r="Q32" s="191"/>
      <c r="R32" s="191"/>
    </row>
    <row r="33" spans="1:12" s="69" customFormat="1" ht="43.5" customHeight="1" x14ac:dyDescent="0.25">
      <c r="A33" s="176" t="s">
        <v>257</v>
      </c>
      <c r="B33" s="177"/>
      <c r="C33" s="177"/>
      <c r="D33" s="178"/>
      <c r="E33" s="148">
        <v>21</v>
      </c>
      <c r="F33" s="152" t="s">
        <v>255</v>
      </c>
      <c r="G33" s="152"/>
      <c r="H33" s="175" t="s">
        <v>323</v>
      </c>
      <c r="I33" s="175"/>
      <c r="J33" s="175"/>
      <c r="K33" s="175"/>
      <c r="L33" s="175"/>
    </row>
    <row r="34" spans="1:12" s="69" customFormat="1" ht="56.25" customHeight="1" x14ac:dyDescent="0.25">
      <c r="A34" s="176" t="s">
        <v>124</v>
      </c>
      <c r="B34" s="177"/>
      <c r="C34" s="177"/>
      <c r="D34" s="178"/>
      <c r="E34" s="148" t="s">
        <v>258</v>
      </c>
      <c r="F34" s="152" t="s">
        <v>255</v>
      </c>
      <c r="G34" s="152"/>
      <c r="H34" s="175" t="s">
        <v>324</v>
      </c>
      <c r="I34" s="175"/>
      <c r="J34" s="175"/>
      <c r="K34" s="175"/>
      <c r="L34" s="175"/>
    </row>
    <row r="35" spans="1:12" s="69" customFormat="1" ht="36" customHeight="1" x14ac:dyDescent="0.25">
      <c r="A35" s="179" t="s">
        <v>259</v>
      </c>
      <c r="B35" s="180"/>
      <c r="C35" s="180"/>
      <c r="D35" s="181"/>
      <c r="E35" s="149">
        <v>14</v>
      </c>
      <c r="F35" s="152" t="s">
        <v>255</v>
      </c>
      <c r="G35" s="152"/>
      <c r="H35" s="175" t="s">
        <v>260</v>
      </c>
      <c r="I35" s="175"/>
      <c r="J35" s="175"/>
      <c r="K35" s="175"/>
      <c r="L35" s="175"/>
    </row>
    <row r="36" spans="1:12" s="69" customFormat="1" ht="20.25" customHeight="1" x14ac:dyDescent="0.25">
      <c r="A36" s="179" t="s">
        <v>261</v>
      </c>
      <c r="B36" s="180"/>
      <c r="C36" s="180"/>
      <c r="D36" s="181"/>
      <c r="E36" s="149" t="s">
        <v>262</v>
      </c>
      <c r="F36" s="152" t="s">
        <v>255</v>
      </c>
      <c r="G36" s="152"/>
      <c r="H36" s="182"/>
      <c r="I36" s="183"/>
      <c r="J36" s="183"/>
      <c r="K36" s="183"/>
      <c r="L36" s="184"/>
    </row>
    <row r="37" spans="1:12" s="69" customFormat="1" ht="38.25" customHeight="1" x14ac:dyDescent="0.25">
      <c r="A37" s="179" t="s">
        <v>263</v>
      </c>
      <c r="B37" s="180"/>
      <c r="C37" s="180"/>
      <c r="D37" s="181"/>
      <c r="E37" s="149">
        <v>30</v>
      </c>
      <c r="F37" s="152" t="s">
        <v>255</v>
      </c>
      <c r="G37" s="152"/>
      <c r="H37" s="175"/>
      <c r="I37" s="175"/>
      <c r="J37" s="175"/>
      <c r="K37" s="175"/>
      <c r="L37" s="175"/>
    </row>
    <row r="38" spans="1:12" s="69" customFormat="1" ht="28.5" customHeight="1" x14ac:dyDescent="0.25">
      <c r="A38" s="176" t="s">
        <v>271</v>
      </c>
      <c r="B38" s="177"/>
      <c r="C38" s="177"/>
      <c r="D38" s="178"/>
      <c r="E38" s="148"/>
      <c r="F38" s="152"/>
      <c r="G38" s="152"/>
      <c r="H38" s="175" t="s">
        <v>272</v>
      </c>
      <c r="I38" s="175"/>
      <c r="J38" s="175"/>
      <c r="K38" s="175"/>
      <c r="L38" s="175"/>
    </row>
    <row r="39" spans="1:12" s="69" customFormat="1" ht="26.25" customHeight="1" x14ac:dyDescent="0.25">
      <c r="A39" s="176" t="s">
        <v>71</v>
      </c>
      <c r="B39" s="177"/>
      <c r="C39" s="177"/>
      <c r="D39" s="178"/>
      <c r="E39" s="148">
        <v>16</v>
      </c>
      <c r="F39" s="152" t="s">
        <v>255</v>
      </c>
      <c r="G39" s="152"/>
      <c r="H39" s="175"/>
      <c r="I39" s="175"/>
      <c r="J39" s="175"/>
      <c r="K39" s="175"/>
      <c r="L39" s="175"/>
    </row>
    <row r="40" spans="1:12" s="69" customFormat="1" ht="26.25" customHeight="1" x14ac:dyDescent="0.25">
      <c r="A40" s="176" t="s">
        <v>264</v>
      </c>
      <c r="B40" s="177"/>
      <c r="C40" s="177"/>
      <c r="D40" s="178"/>
      <c r="E40" s="148">
        <v>15</v>
      </c>
      <c r="F40" s="152" t="s">
        <v>255</v>
      </c>
      <c r="G40" s="152"/>
      <c r="H40" s="175"/>
      <c r="I40" s="175"/>
      <c r="J40" s="175"/>
      <c r="K40" s="175"/>
      <c r="L40" s="175"/>
    </row>
    <row r="41" spans="1:12" s="69" customFormat="1" ht="59.25" customHeight="1" x14ac:dyDescent="0.25">
      <c r="A41" s="176" t="s">
        <v>72</v>
      </c>
      <c r="B41" s="177"/>
      <c r="C41" s="177"/>
      <c r="D41" s="178"/>
      <c r="E41" s="148">
        <v>20</v>
      </c>
      <c r="F41" s="152" t="s">
        <v>255</v>
      </c>
      <c r="G41" s="152"/>
      <c r="H41" s="175"/>
      <c r="I41" s="175"/>
      <c r="J41" s="175"/>
      <c r="K41" s="175"/>
      <c r="L41" s="175"/>
    </row>
    <row r="42" spans="1:12" s="150" customFormat="1" ht="61.5" customHeight="1" x14ac:dyDescent="0.2">
      <c r="A42" s="176" t="s">
        <v>73</v>
      </c>
      <c r="B42" s="177"/>
      <c r="C42" s="177"/>
      <c r="D42" s="178"/>
      <c r="E42" s="148" t="s">
        <v>265</v>
      </c>
      <c r="F42" s="152" t="s">
        <v>255</v>
      </c>
      <c r="G42" s="152"/>
      <c r="H42" s="175"/>
      <c r="I42" s="175"/>
      <c r="J42" s="175"/>
      <c r="K42" s="175"/>
      <c r="L42" s="175"/>
    </row>
    <row r="43" spans="1:12" s="150" customFormat="1" ht="33.75" customHeight="1" x14ac:dyDescent="0.2">
      <c r="A43" s="176" t="s">
        <v>266</v>
      </c>
      <c r="B43" s="177"/>
      <c r="C43" s="177"/>
      <c r="D43" s="178"/>
      <c r="E43" s="148">
        <v>17</v>
      </c>
      <c r="F43" s="152" t="s">
        <v>255</v>
      </c>
      <c r="G43" s="152"/>
      <c r="H43" s="175"/>
      <c r="I43" s="175"/>
      <c r="J43" s="175"/>
      <c r="K43" s="175"/>
      <c r="L43" s="175"/>
    </row>
    <row r="44" spans="1:12" s="150" customFormat="1" ht="39" customHeight="1" x14ac:dyDescent="0.2">
      <c r="A44" s="179" t="s">
        <v>269</v>
      </c>
      <c r="B44" s="180"/>
      <c r="C44" s="180"/>
      <c r="D44" s="181"/>
      <c r="E44" s="149"/>
      <c r="F44" s="152" t="s">
        <v>268</v>
      </c>
      <c r="G44" s="152"/>
      <c r="H44" s="182" t="s">
        <v>270</v>
      </c>
      <c r="I44" s="183"/>
      <c r="J44" s="183"/>
      <c r="K44" s="183"/>
      <c r="L44" s="184"/>
    </row>
    <row r="45" spans="1:12" ht="36" customHeight="1" x14ac:dyDescent="0.25">
      <c r="A45" s="176" t="s">
        <v>89</v>
      </c>
      <c r="B45" s="177"/>
      <c r="C45" s="177"/>
      <c r="D45" s="178"/>
      <c r="E45" s="148" t="s">
        <v>267</v>
      </c>
      <c r="F45" s="152" t="s">
        <v>255</v>
      </c>
      <c r="G45" s="152"/>
      <c r="H45" s="182" t="s">
        <v>272</v>
      </c>
      <c r="I45" s="183"/>
      <c r="J45" s="183"/>
      <c r="K45" s="183"/>
      <c r="L45" s="184"/>
    </row>
  </sheetData>
  <sheetProtection algorithmName="SHA-512" hashValue="heVWyhtIZIh2hsE9/hknRV7YNGM5AZpMv+Xiod2gwR1PG37E1aG4X6IWYz63w1VqJpn5inRUzBhdXxnRUsyK5Q==" saltValue="JJjyu0D/H/GSWDlUAXjnYw==" spinCount="100000" sheet="1" objects="1" scenarios="1"/>
  <mergeCells count="53">
    <mergeCell ref="A45:D45"/>
    <mergeCell ref="H45:L45"/>
    <mergeCell ref="A3:L3"/>
    <mergeCell ref="A5:L5"/>
    <mergeCell ref="A7:L8"/>
    <mergeCell ref="A9:L10"/>
    <mergeCell ref="B12:L12"/>
    <mergeCell ref="B23:L23"/>
    <mergeCell ref="B24:L24"/>
    <mergeCell ref="B25:L25"/>
    <mergeCell ref="B26:L26"/>
    <mergeCell ref="E27:N27"/>
    <mergeCell ref="B13:L13"/>
    <mergeCell ref="B14:L14"/>
    <mergeCell ref="B15:L15"/>
    <mergeCell ref="B16:L16"/>
    <mergeCell ref="B17:L17"/>
    <mergeCell ref="A42:D42"/>
    <mergeCell ref="H42:L42"/>
    <mergeCell ref="A43:D43"/>
    <mergeCell ref="H43:L43"/>
    <mergeCell ref="H35:L35"/>
    <mergeCell ref="A35:D35"/>
    <mergeCell ref="A36:D36"/>
    <mergeCell ref="H37:L37"/>
    <mergeCell ref="A37:D37"/>
    <mergeCell ref="H34:L34"/>
    <mergeCell ref="A31:D31"/>
    <mergeCell ref="A32:D32"/>
    <mergeCell ref="A33:D33"/>
    <mergeCell ref="A34:D34"/>
    <mergeCell ref="A39:D39"/>
    <mergeCell ref="A44:D44"/>
    <mergeCell ref="H44:L44"/>
    <mergeCell ref="H36:L36"/>
    <mergeCell ref="B18:L18"/>
    <mergeCell ref="B19:L19"/>
    <mergeCell ref="B20:L20"/>
    <mergeCell ref="B21:L21"/>
    <mergeCell ref="B22:L22"/>
    <mergeCell ref="E28:N28"/>
    <mergeCell ref="A29:L29"/>
    <mergeCell ref="N32:R32"/>
    <mergeCell ref="A38:D38"/>
    <mergeCell ref="H38:L38"/>
    <mergeCell ref="H31:L31"/>
    <mergeCell ref="H32:L32"/>
    <mergeCell ref="H33:L33"/>
    <mergeCell ref="H39:L39"/>
    <mergeCell ref="A40:D40"/>
    <mergeCell ref="H40:L40"/>
    <mergeCell ref="A41:D41"/>
    <mergeCell ref="H41:L4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1"/>
  <sheetViews>
    <sheetView topLeftCell="A9" zoomScale="90" zoomScaleNormal="90" workbookViewId="0">
      <selection activeCell="A35" sqref="A35"/>
    </sheetView>
  </sheetViews>
  <sheetFormatPr baseColWidth="10" defaultRowHeight="15" x14ac:dyDescent="0.25"/>
  <cols>
    <col min="1" max="1" width="3.140625" style="4" bestFit="1" customWidth="1"/>
    <col min="2" max="2" width="102.7109375" style="4" bestFit="1" customWidth="1"/>
    <col min="3" max="3" width="31.140625" style="4" customWidth="1"/>
    <col min="4" max="4" width="46.85546875" style="4" customWidth="1"/>
    <col min="5" max="5" width="25" style="4" customWidth="1"/>
    <col min="6" max="6" width="48.42578125" style="4" customWidth="1"/>
    <col min="7" max="7" width="29.7109375" style="4" customWidth="1"/>
    <col min="8" max="8" width="24.5703125" style="4" customWidth="1"/>
    <col min="9" max="9" width="24" style="4" customWidth="1"/>
    <col min="10" max="10" width="27.5703125" style="4" customWidth="1"/>
    <col min="11" max="11" width="23" style="4" customWidth="1"/>
    <col min="12" max="12" width="24.42578125" style="4" customWidth="1"/>
    <col min="13" max="13" width="18.7109375" style="4" customWidth="1"/>
    <col min="14" max="14" width="22.140625" style="4" customWidth="1"/>
    <col min="15" max="15" width="26.140625" style="4" customWidth="1"/>
    <col min="16" max="16" width="19.5703125" style="4" bestFit="1" customWidth="1"/>
    <col min="17" max="17" width="14.5703125" style="4" customWidth="1"/>
    <col min="18" max="18" width="6.42578125" style="4" customWidth="1"/>
    <col min="19" max="19" width="49.42578125" style="4" customWidth="1"/>
    <col min="20"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0" t="s">
        <v>63</v>
      </c>
      <c r="C2" s="211"/>
      <c r="D2" s="211"/>
      <c r="E2" s="211"/>
      <c r="F2" s="211"/>
      <c r="G2" s="211"/>
      <c r="H2" s="211"/>
      <c r="I2" s="211"/>
      <c r="J2" s="211"/>
      <c r="K2" s="211"/>
      <c r="L2" s="211"/>
      <c r="M2" s="211"/>
      <c r="N2" s="211"/>
      <c r="O2" s="211"/>
      <c r="P2" s="211"/>
    </row>
    <row r="4" spans="2:16" ht="26.25" x14ac:dyDescent="0.25">
      <c r="B4" s="210" t="s">
        <v>48</v>
      </c>
      <c r="C4" s="211"/>
      <c r="D4" s="211"/>
      <c r="E4" s="211"/>
      <c r="F4" s="211"/>
      <c r="G4" s="211"/>
      <c r="H4" s="211"/>
      <c r="I4" s="211"/>
      <c r="J4" s="211"/>
      <c r="K4" s="211"/>
      <c r="L4" s="211"/>
      <c r="M4" s="211"/>
      <c r="N4" s="211"/>
      <c r="O4" s="211"/>
      <c r="P4" s="211"/>
    </row>
    <row r="5" spans="2:16" ht="15.75" thickBot="1" x14ac:dyDescent="0.3"/>
    <row r="6" spans="2:16" ht="21.75" thickBot="1" x14ac:dyDescent="0.3">
      <c r="B6" s="6" t="s">
        <v>4</v>
      </c>
      <c r="C6" s="214" t="s">
        <v>149</v>
      </c>
      <c r="D6" s="214"/>
      <c r="E6" s="214"/>
      <c r="F6" s="214"/>
      <c r="G6" s="214"/>
      <c r="H6" s="214"/>
      <c r="I6" s="214"/>
      <c r="J6" s="214"/>
      <c r="K6" s="214"/>
      <c r="L6" s="214"/>
      <c r="M6" s="214"/>
      <c r="N6" s="215"/>
    </row>
    <row r="7" spans="2:16" ht="16.5" thickBot="1" x14ac:dyDescent="0.3">
      <c r="B7" s="7" t="s">
        <v>5</v>
      </c>
      <c r="C7" s="214"/>
      <c r="D7" s="214"/>
      <c r="E7" s="214"/>
      <c r="F7" s="214"/>
      <c r="G7" s="214"/>
      <c r="H7" s="214"/>
      <c r="I7" s="214"/>
      <c r="J7" s="214"/>
      <c r="K7" s="214"/>
      <c r="L7" s="214"/>
      <c r="M7" s="214"/>
      <c r="N7" s="215"/>
    </row>
    <row r="8" spans="2:16" ht="16.5" thickBot="1" x14ac:dyDescent="0.3">
      <c r="B8" s="7" t="s">
        <v>6</v>
      </c>
      <c r="C8" s="214"/>
      <c r="D8" s="214"/>
      <c r="E8" s="214"/>
      <c r="F8" s="214"/>
      <c r="G8" s="214"/>
      <c r="H8" s="214"/>
      <c r="I8" s="214"/>
      <c r="J8" s="214"/>
      <c r="K8" s="214"/>
      <c r="L8" s="214"/>
      <c r="M8" s="214"/>
      <c r="N8" s="215"/>
    </row>
    <row r="9" spans="2:16" ht="16.5" thickBot="1" x14ac:dyDescent="0.3">
      <c r="B9" s="7" t="s">
        <v>7</v>
      </c>
      <c r="C9" s="214"/>
      <c r="D9" s="214"/>
      <c r="E9" s="214"/>
      <c r="F9" s="214"/>
      <c r="G9" s="214"/>
      <c r="H9" s="214"/>
      <c r="I9" s="214"/>
      <c r="J9" s="214"/>
      <c r="K9" s="214"/>
      <c r="L9" s="214"/>
      <c r="M9" s="214"/>
      <c r="N9" s="215"/>
    </row>
    <row r="10" spans="2:16" ht="16.5" thickBot="1" x14ac:dyDescent="0.3">
      <c r="B10" s="7" t="s">
        <v>8</v>
      </c>
      <c r="C10" s="216"/>
      <c r="D10" s="216"/>
      <c r="E10" s="217"/>
      <c r="F10" s="23"/>
      <c r="G10" s="23"/>
      <c r="H10" s="23"/>
      <c r="I10" s="23"/>
      <c r="J10" s="23"/>
      <c r="K10" s="23"/>
      <c r="L10" s="23"/>
      <c r="M10" s="23"/>
      <c r="N10" s="24"/>
    </row>
    <row r="11" spans="2:16" ht="16.5" thickBot="1" x14ac:dyDescent="0.3">
      <c r="B11" s="9" t="s">
        <v>9</v>
      </c>
      <c r="C11" s="10">
        <v>41971</v>
      </c>
      <c r="D11" s="11"/>
      <c r="E11" s="11"/>
      <c r="F11" s="11"/>
      <c r="G11" s="11"/>
      <c r="H11" s="11"/>
      <c r="I11" s="11"/>
      <c r="J11" s="11"/>
      <c r="K11" s="11"/>
      <c r="L11" s="11"/>
      <c r="M11" s="11"/>
      <c r="N11" s="12"/>
    </row>
    <row r="12" spans="2:16" ht="15.75" x14ac:dyDescent="0.25">
      <c r="B12" s="8"/>
      <c r="C12" s="13"/>
      <c r="D12" s="14"/>
      <c r="E12" s="14"/>
      <c r="F12" s="14"/>
      <c r="G12" s="14"/>
      <c r="H12" s="14"/>
      <c r="I12" s="72"/>
      <c r="J12" s="72"/>
      <c r="K12" s="72"/>
      <c r="L12" s="72"/>
      <c r="M12" s="72"/>
      <c r="N12" s="14"/>
    </row>
    <row r="13" spans="2:16" x14ac:dyDescent="0.25">
      <c r="I13" s="72"/>
      <c r="J13" s="72"/>
      <c r="K13" s="72"/>
      <c r="L13" s="72"/>
      <c r="M13" s="72"/>
      <c r="N13" s="73"/>
    </row>
    <row r="14" spans="2:16" ht="45.75" customHeight="1" x14ac:dyDescent="0.25">
      <c r="B14" s="219" t="s">
        <v>90</v>
      </c>
      <c r="C14" s="219"/>
      <c r="D14" s="160" t="s">
        <v>12</v>
      </c>
      <c r="E14" s="160" t="s">
        <v>13</v>
      </c>
      <c r="F14" s="160" t="s">
        <v>29</v>
      </c>
      <c r="G14" s="58"/>
      <c r="I14" s="27"/>
      <c r="J14" s="27"/>
      <c r="K14" s="27"/>
      <c r="L14" s="27"/>
      <c r="M14" s="27"/>
      <c r="N14" s="73"/>
    </row>
    <row r="15" spans="2:16" x14ac:dyDescent="0.25">
      <c r="B15" s="219"/>
      <c r="C15" s="219"/>
      <c r="D15" s="160">
        <v>20</v>
      </c>
      <c r="E15" s="25">
        <v>2564409068</v>
      </c>
      <c r="F15" s="131">
        <v>1228</v>
      </c>
      <c r="G15" s="59"/>
      <c r="I15" s="28"/>
      <c r="J15" s="28"/>
      <c r="K15" s="28"/>
      <c r="L15" s="28"/>
      <c r="M15" s="28"/>
      <c r="N15" s="73"/>
    </row>
    <row r="16" spans="2:16" x14ac:dyDescent="0.25">
      <c r="B16" s="219"/>
      <c r="C16" s="219"/>
      <c r="D16" s="160"/>
      <c r="E16" s="25"/>
      <c r="F16" s="25"/>
      <c r="G16" s="59"/>
      <c r="I16" s="28"/>
      <c r="J16" s="28"/>
      <c r="K16" s="28"/>
      <c r="L16" s="28"/>
      <c r="M16" s="28"/>
      <c r="N16" s="73"/>
    </row>
    <row r="17" spans="1:14" x14ac:dyDescent="0.25">
      <c r="B17" s="219"/>
      <c r="C17" s="219"/>
      <c r="D17" s="160"/>
      <c r="E17" s="26"/>
      <c r="F17" s="25"/>
      <c r="G17" s="59"/>
      <c r="H17" s="16"/>
      <c r="I17" s="28"/>
      <c r="J17" s="28"/>
      <c r="K17" s="28"/>
      <c r="L17" s="28"/>
      <c r="M17" s="28"/>
      <c r="N17" s="15"/>
    </row>
    <row r="18" spans="1:14" x14ac:dyDescent="0.25">
      <c r="B18" s="219"/>
      <c r="C18" s="219"/>
      <c r="D18" s="160"/>
      <c r="E18" s="26"/>
      <c r="F18" s="25"/>
      <c r="G18" s="59"/>
      <c r="H18" s="16"/>
      <c r="I18" s="30"/>
      <c r="J18" s="30"/>
      <c r="K18" s="30"/>
      <c r="L18" s="30"/>
      <c r="M18" s="30"/>
      <c r="N18" s="15"/>
    </row>
    <row r="19" spans="1:14" x14ac:dyDescent="0.25">
      <c r="B19" s="219"/>
      <c r="C19" s="219"/>
      <c r="D19" s="160"/>
      <c r="E19" s="26"/>
      <c r="F19" s="25"/>
      <c r="G19" s="59"/>
      <c r="H19" s="16"/>
      <c r="I19" s="72"/>
      <c r="J19" s="72"/>
      <c r="K19" s="72"/>
      <c r="L19" s="72"/>
      <c r="M19" s="72"/>
      <c r="N19" s="15"/>
    </row>
    <row r="20" spans="1:14" x14ac:dyDescent="0.25">
      <c r="B20" s="219"/>
      <c r="C20" s="219"/>
      <c r="D20" s="160"/>
      <c r="E20" s="26"/>
      <c r="F20" s="25"/>
      <c r="G20" s="59"/>
      <c r="H20" s="16"/>
      <c r="I20" s="72"/>
      <c r="J20" s="72"/>
      <c r="K20" s="72"/>
      <c r="L20" s="72"/>
      <c r="M20" s="72"/>
      <c r="N20" s="15"/>
    </row>
    <row r="21" spans="1:14" ht="15.75" thickBot="1" x14ac:dyDescent="0.3">
      <c r="B21" s="212" t="s">
        <v>14</v>
      </c>
      <c r="C21" s="213"/>
      <c r="D21" s="160"/>
      <c r="E21" s="42"/>
      <c r="F21" s="25"/>
      <c r="G21" s="59"/>
      <c r="H21" s="16"/>
      <c r="I21" s="72"/>
      <c r="J21" s="72"/>
      <c r="K21" s="72"/>
      <c r="L21" s="72"/>
      <c r="M21" s="72"/>
      <c r="N21" s="15"/>
    </row>
    <row r="22" spans="1:14" ht="45.75" thickBot="1" x14ac:dyDescent="0.3">
      <c r="A22" s="31"/>
      <c r="B22" s="37" t="s">
        <v>15</v>
      </c>
      <c r="C22" s="37" t="s">
        <v>91</v>
      </c>
      <c r="E22" s="27"/>
      <c r="F22" s="27"/>
      <c r="G22" s="27"/>
      <c r="H22" s="27"/>
      <c r="I22" s="5"/>
      <c r="J22" s="5"/>
      <c r="K22" s="5"/>
      <c r="L22" s="5"/>
      <c r="M22" s="5"/>
    </row>
    <row r="23" spans="1:14" ht="15.75" thickBot="1" x14ac:dyDescent="0.3">
      <c r="A23" s="32">
        <v>1</v>
      </c>
      <c r="B23" s="124"/>
      <c r="C23" s="34">
        <f>+F15*80%</f>
        <v>982.40000000000009</v>
      </c>
      <c r="D23" s="125"/>
      <c r="E23" s="33">
        <f>SUM(E15:E22)</f>
        <v>2564409068</v>
      </c>
      <c r="F23" s="29"/>
      <c r="G23" s="29"/>
      <c r="H23" s="29"/>
      <c r="I23" s="17"/>
      <c r="J23" s="17"/>
      <c r="K23" s="17"/>
      <c r="L23" s="17"/>
      <c r="M23" s="17"/>
    </row>
    <row r="24" spans="1:14" x14ac:dyDescent="0.25">
      <c r="A24" s="64"/>
      <c r="C24" s="65"/>
      <c r="D24" s="28"/>
      <c r="E24" s="66"/>
      <c r="F24" s="29"/>
      <c r="G24" s="29"/>
      <c r="H24" s="29"/>
      <c r="I24" s="17"/>
      <c r="J24" s="17"/>
      <c r="K24" s="17"/>
      <c r="L24" s="17"/>
      <c r="M24" s="17"/>
    </row>
    <row r="25" spans="1:14" x14ac:dyDescent="0.25">
      <c r="A25" s="64"/>
      <c r="C25" s="65"/>
      <c r="D25" s="28"/>
      <c r="E25" s="66"/>
      <c r="F25" s="29"/>
      <c r="G25" s="29"/>
      <c r="H25" s="29"/>
      <c r="I25" s="17"/>
      <c r="J25" s="17"/>
      <c r="K25" s="17"/>
      <c r="L25" s="17"/>
      <c r="M25" s="17"/>
    </row>
    <row r="26" spans="1:14" x14ac:dyDescent="0.25">
      <c r="A26" s="64"/>
      <c r="B26" s="87" t="s">
        <v>125</v>
      </c>
      <c r="C26" s="69"/>
      <c r="D26" s="69"/>
      <c r="E26" s="69"/>
      <c r="F26" s="69"/>
      <c r="G26" s="69"/>
      <c r="H26" s="69"/>
      <c r="I26" s="72"/>
      <c r="J26" s="72"/>
      <c r="K26" s="72"/>
      <c r="L26" s="72"/>
      <c r="M26" s="72"/>
      <c r="N26" s="73"/>
    </row>
    <row r="27" spans="1:14" x14ac:dyDescent="0.25">
      <c r="A27" s="64"/>
      <c r="B27" s="69"/>
      <c r="C27" s="69"/>
      <c r="D27" s="69"/>
      <c r="E27" s="69"/>
      <c r="F27" s="69"/>
      <c r="G27" s="69"/>
      <c r="H27" s="69"/>
      <c r="I27" s="72"/>
      <c r="J27" s="72"/>
      <c r="K27" s="72"/>
      <c r="L27" s="72"/>
      <c r="M27" s="72"/>
      <c r="N27" s="73"/>
    </row>
    <row r="28" spans="1:14" x14ac:dyDescent="0.25">
      <c r="A28" s="64"/>
      <c r="B28" s="89" t="s">
        <v>33</v>
      </c>
      <c r="C28" s="89" t="s">
        <v>126</v>
      </c>
      <c r="D28" s="89" t="s">
        <v>127</v>
      </c>
      <c r="E28" s="69"/>
      <c r="F28" s="69"/>
      <c r="G28" s="69"/>
      <c r="H28" s="69"/>
      <c r="I28" s="72"/>
      <c r="J28" s="72"/>
      <c r="K28" s="72"/>
      <c r="L28" s="72"/>
      <c r="M28" s="72"/>
      <c r="N28" s="73"/>
    </row>
    <row r="29" spans="1:14" x14ac:dyDescent="0.25">
      <c r="A29" s="64"/>
      <c r="B29" s="86" t="s">
        <v>128</v>
      </c>
      <c r="C29" s="86" t="s">
        <v>126</v>
      </c>
      <c r="D29" s="86"/>
      <c r="E29" s="69"/>
      <c r="F29" s="69"/>
      <c r="G29" s="69"/>
      <c r="H29" s="69"/>
      <c r="I29" s="72"/>
      <c r="J29" s="72"/>
      <c r="K29" s="72"/>
      <c r="L29" s="72"/>
      <c r="M29" s="72"/>
      <c r="N29" s="73"/>
    </row>
    <row r="30" spans="1:14" x14ac:dyDescent="0.25">
      <c r="A30" s="64"/>
      <c r="B30" s="86" t="s">
        <v>129</v>
      </c>
      <c r="C30" s="86" t="s">
        <v>126</v>
      </c>
      <c r="D30" s="86"/>
      <c r="E30" s="69"/>
      <c r="F30" s="69"/>
      <c r="G30" s="69"/>
      <c r="H30" s="69"/>
      <c r="I30" s="72"/>
      <c r="J30" s="72"/>
      <c r="K30" s="72"/>
      <c r="L30" s="72"/>
      <c r="M30" s="72"/>
      <c r="N30" s="73"/>
    </row>
    <row r="31" spans="1:14" x14ac:dyDescent="0.25">
      <c r="A31" s="64"/>
      <c r="B31" s="86" t="s">
        <v>130</v>
      </c>
      <c r="C31" s="86" t="s">
        <v>126</v>
      </c>
      <c r="D31" s="86"/>
      <c r="E31" s="69"/>
      <c r="F31" s="69"/>
      <c r="G31" s="69"/>
      <c r="H31" s="69"/>
      <c r="I31" s="72"/>
      <c r="J31" s="72"/>
      <c r="K31" s="72"/>
      <c r="L31" s="72"/>
      <c r="M31" s="72"/>
      <c r="N31" s="73"/>
    </row>
    <row r="32" spans="1:14" x14ac:dyDescent="0.25">
      <c r="A32" s="64"/>
      <c r="B32" s="86" t="s">
        <v>131</v>
      </c>
      <c r="C32" s="162" t="s">
        <v>126</v>
      </c>
      <c r="D32" s="86"/>
      <c r="E32" s="69"/>
      <c r="F32" s="69"/>
      <c r="G32" s="69"/>
      <c r="H32" s="69"/>
      <c r="I32" s="72"/>
      <c r="J32" s="72"/>
      <c r="K32" s="72"/>
      <c r="L32" s="72"/>
      <c r="M32" s="72"/>
      <c r="N32" s="73"/>
    </row>
    <row r="33" spans="1:26" x14ac:dyDescent="0.25">
      <c r="A33" s="64"/>
      <c r="B33" s="69"/>
      <c r="C33" s="69"/>
      <c r="D33" s="69"/>
      <c r="E33" s="69"/>
      <c r="F33" s="69"/>
      <c r="G33" s="69"/>
      <c r="H33" s="69"/>
      <c r="I33" s="72"/>
      <c r="J33" s="72"/>
      <c r="K33" s="72"/>
      <c r="L33" s="72"/>
      <c r="M33" s="72"/>
      <c r="N33" s="73"/>
    </row>
    <row r="34" spans="1:26" x14ac:dyDescent="0.25">
      <c r="A34" s="64"/>
      <c r="B34" s="69"/>
      <c r="C34" s="69"/>
      <c r="D34" s="69"/>
      <c r="E34" s="69"/>
      <c r="F34" s="69"/>
      <c r="G34" s="69"/>
      <c r="H34" s="69"/>
      <c r="I34" s="72"/>
      <c r="J34" s="72"/>
      <c r="K34" s="72"/>
      <c r="L34" s="72"/>
      <c r="M34" s="72"/>
      <c r="N34" s="73"/>
    </row>
    <row r="35" spans="1:26" x14ac:dyDescent="0.25">
      <c r="A35" s="64"/>
      <c r="B35" s="87" t="s">
        <v>132</v>
      </c>
      <c r="C35" s="69"/>
      <c r="D35" s="69"/>
      <c r="E35" s="69"/>
      <c r="F35" s="69"/>
      <c r="G35" s="69"/>
      <c r="H35" s="69"/>
      <c r="I35" s="72"/>
      <c r="J35" s="72"/>
      <c r="K35" s="72"/>
      <c r="L35" s="72"/>
      <c r="M35" s="72"/>
      <c r="N35" s="73"/>
    </row>
    <row r="36" spans="1:26" x14ac:dyDescent="0.25">
      <c r="A36" s="64"/>
      <c r="B36" s="69"/>
      <c r="C36" s="69"/>
      <c r="D36" s="69"/>
      <c r="E36" s="69"/>
      <c r="F36" s="69"/>
      <c r="G36" s="69"/>
      <c r="H36" s="69"/>
      <c r="I36" s="72"/>
      <c r="J36" s="72"/>
      <c r="K36" s="72"/>
      <c r="L36" s="72"/>
      <c r="M36" s="72"/>
      <c r="N36" s="73"/>
    </row>
    <row r="37" spans="1:26" x14ac:dyDescent="0.25">
      <c r="A37" s="64"/>
      <c r="B37" s="69"/>
      <c r="C37" s="69"/>
      <c r="D37" s="69"/>
      <c r="E37" s="69"/>
      <c r="F37" s="69"/>
      <c r="G37" s="69"/>
      <c r="H37" s="69"/>
      <c r="I37" s="72"/>
      <c r="J37" s="72"/>
      <c r="K37" s="72"/>
      <c r="L37" s="72"/>
      <c r="M37" s="72"/>
      <c r="N37" s="73"/>
    </row>
    <row r="38" spans="1:26" x14ac:dyDescent="0.25">
      <c r="A38" s="64"/>
      <c r="B38" s="89" t="s">
        <v>33</v>
      </c>
      <c r="C38" s="89" t="s">
        <v>58</v>
      </c>
      <c r="D38" s="88" t="s">
        <v>51</v>
      </c>
      <c r="E38" s="88" t="s">
        <v>16</v>
      </c>
      <c r="F38" s="69"/>
      <c r="G38" s="69"/>
      <c r="H38" s="69"/>
      <c r="I38" s="72"/>
      <c r="J38" s="72"/>
      <c r="K38" s="72"/>
      <c r="L38" s="72"/>
      <c r="M38" s="72"/>
      <c r="N38" s="73"/>
    </row>
    <row r="39" spans="1:26" ht="28.5" x14ac:dyDescent="0.25">
      <c r="A39" s="64"/>
      <c r="B39" s="70" t="s">
        <v>133</v>
      </c>
      <c r="C39" s="71">
        <v>40</v>
      </c>
      <c r="D39" s="157">
        <v>0</v>
      </c>
      <c r="E39" s="228">
        <f>+D39+D40</f>
        <v>0</v>
      </c>
      <c r="F39" s="69"/>
      <c r="G39" s="69"/>
      <c r="H39" s="69"/>
      <c r="I39" s="72"/>
      <c r="J39" s="72"/>
      <c r="K39" s="72"/>
      <c r="L39" s="72"/>
      <c r="M39" s="72"/>
      <c r="N39" s="73"/>
    </row>
    <row r="40" spans="1:26" ht="42.75" x14ac:dyDescent="0.25">
      <c r="A40" s="64"/>
      <c r="B40" s="70" t="s">
        <v>134</v>
      </c>
      <c r="C40" s="71">
        <v>60</v>
      </c>
      <c r="D40" s="157">
        <f>+F170</f>
        <v>0</v>
      </c>
      <c r="E40" s="229"/>
      <c r="F40" s="69"/>
      <c r="G40" s="69"/>
      <c r="H40" s="69"/>
      <c r="I40" s="72"/>
      <c r="J40" s="72"/>
      <c r="K40" s="72"/>
      <c r="L40" s="72"/>
      <c r="M40" s="72"/>
      <c r="N40" s="73"/>
    </row>
    <row r="41" spans="1:26" x14ac:dyDescent="0.25">
      <c r="A41" s="64"/>
      <c r="C41" s="65"/>
      <c r="D41" s="28"/>
      <c r="E41" s="66"/>
      <c r="F41" s="29"/>
      <c r="G41" s="29"/>
      <c r="H41" s="29"/>
      <c r="I41" s="17"/>
      <c r="J41" s="17"/>
      <c r="K41" s="17"/>
      <c r="L41" s="17"/>
      <c r="M41" s="17"/>
    </row>
    <row r="42" spans="1:26" x14ac:dyDescent="0.25">
      <c r="A42" s="64"/>
      <c r="C42" s="65"/>
      <c r="D42" s="28"/>
      <c r="E42" s="66"/>
      <c r="F42" s="29"/>
      <c r="G42" s="29"/>
      <c r="H42" s="29"/>
      <c r="I42" s="17"/>
      <c r="J42" s="17"/>
      <c r="K42" s="17"/>
      <c r="L42" s="17"/>
      <c r="M42" s="17"/>
    </row>
    <row r="43" spans="1:26" x14ac:dyDescent="0.25">
      <c r="A43" s="64"/>
      <c r="C43" s="65"/>
      <c r="D43" s="28"/>
      <c r="E43" s="66"/>
      <c r="F43" s="29"/>
      <c r="G43" s="29"/>
      <c r="H43" s="29"/>
      <c r="I43" s="17"/>
      <c r="J43" s="17"/>
      <c r="K43" s="17"/>
      <c r="L43" s="17"/>
      <c r="M43" s="17"/>
    </row>
    <row r="44" spans="1:26" ht="15.75" thickBot="1" x14ac:dyDescent="0.3">
      <c r="M44" s="221" t="s">
        <v>35</v>
      </c>
      <c r="N44" s="221"/>
    </row>
    <row r="45" spans="1:26" x14ac:dyDescent="0.25">
      <c r="B45" s="87" t="s">
        <v>30</v>
      </c>
      <c r="M45" s="43"/>
      <c r="N45" s="43"/>
    </row>
    <row r="46" spans="1:26" ht="15.75" thickBot="1" x14ac:dyDescent="0.3">
      <c r="M46" s="43"/>
      <c r="N46" s="43"/>
    </row>
    <row r="47" spans="1:26" s="72" customFormat="1" ht="109.5" customHeight="1" x14ac:dyDescent="0.25">
      <c r="B47" s="83" t="s">
        <v>135</v>
      </c>
      <c r="C47" s="83" t="s">
        <v>136</v>
      </c>
      <c r="D47" s="83" t="s">
        <v>137</v>
      </c>
      <c r="E47" s="83" t="s">
        <v>45</v>
      </c>
      <c r="F47" s="83" t="s">
        <v>22</v>
      </c>
      <c r="G47" s="83" t="s">
        <v>92</v>
      </c>
      <c r="H47" s="83" t="s">
        <v>17</v>
      </c>
      <c r="I47" s="83" t="s">
        <v>10</v>
      </c>
      <c r="J47" s="83" t="s">
        <v>31</v>
      </c>
      <c r="K47" s="83" t="s">
        <v>61</v>
      </c>
      <c r="L47" s="83" t="s">
        <v>20</v>
      </c>
      <c r="M47" s="68" t="s">
        <v>26</v>
      </c>
      <c r="N47" s="83" t="s">
        <v>138</v>
      </c>
      <c r="O47" s="83" t="s">
        <v>36</v>
      </c>
      <c r="P47" s="84" t="s">
        <v>11</v>
      </c>
      <c r="Q47" s="84" t="s">
        <v>19</v>
      </c>
    </row>
    <row r="48" spans="1:26" s="78" customFormat="1" ht="60" x14ac:dyDescent="0.25">
      <c r="A48" s="35" t="e">
        <f>+#REF!+1</f>
        <v>#REF!</v>
      </c>
      <c r="B48" s="79" t="s">
        <v>149</v>
      </c>
      <c r="C48" s="80" t="s">
        <v>149</v>
      </c>
      <c r="D48" s="79" t="s">
        <v>150</v>
      </c>
      <c r="E48" s="128" t="s">
        <v>153</v>
      </c>
      <c r="F48" s="75" t="s">
        <v>126</v>
      </c>
      <c r="G48" s="75" t="s">
        <v>151</v>
      </c>
      <c r="H48" s="82">
        <v>40543</v>
      </c>
      <c r="I48" s="76">
        <v>41273</v>
      </c>
      <c r="J48" s="76" t="s">
        <v>127</v>
      </c>
      <c r="K48" s="127">
        <v>0</v>
      </c>
      <c r="L48" s="128">
        <v>12</v>
      </c>
      <c r="M48" s="128">
        <v>540</v>
      </c>
      <c r="N48" s="128" t="s">
        <v>151</v>
      </c>
      <c r="O48" s="18">
        <v>3862981222</v>
      </c>
      <c r="P48" s="18">
        <v>69</v>
      </c>
      <c r="Q48" s="119"/>
      <c r="R48" s="77"/>
      <c r="S48" s="77"/>
      <c r="T48" s="77"/>
      <c r="U48" s="77"/>
      <c r="V48" s="77"/>
      <c r="W48" s="77"/>
      <c r="X48" s="77"/>
      <c r="Y48" s="77"/>
      <c r="Z48" s="77"/>
    </row>
    <row r="49" spans="1:26" s="78" customFormat="1" ht="60" x14ac:dyDescent="0.25">
      <c r="A49" s="35" t="e">
        <f t="shared" ref="A49:A50" si="0">+A48+1</f>
        <v>#REF!</v>
      </c>
      <c r="B49" s="79" t="s">
        <v>149</v>
      </c>
      <c r="C49" s="80" t="s">
        <v>149</v>
      </c>
      <c r="D49" s="79" t="s">
        <v>150</v>
      </c>
      <c r="E49" s="128" t="s">
        <v>154</v>
      </c>
      <c r="F49" s="75" t="s">
        <v>126</v>
      </c>
      <c r="G49" s="75" t="s">
        <v>151</v>
      </c>
      <c r="H49" s="82">
        <v>40908</v>
      </c>
      <c r="I49" s="76">
        <v>41623</v>
      </c>
      <c r="J49" s="76" t="s">
        <v>127</v>
      </c>
      <c r="K49" s="127">
        <v>12</v>
      </c>
      <c r="L49" s="128">
        <v>11</v>
      </c>
      <c r="M49" s="128">
        <v>878</v>
      </c>
      <c r="N49" s="128" t="s">
        <v>151</v>
      </c>
      <c r="O49" s="18">
        <v>12720579257</v>
      </c>
      <c r="P49" s="18">
        <v>67</v>
      </c>
      <c r="Q49" s="119"/>
      <c r="R49" s="77"/>
      <c r="S49" s="77"/>
      <c r="T49" s="77"/>
      <c r="U49" s="77"/>
      <c r="V49" s="77"/>
      <c r="W49" s="77"/>
      <c r="X49" s="77"/>
      <c r="Y49" s="77"/>
      <c r="Z49" s="77"/>
    </row>
    <row r="50" spans="1:26" s="78" customFormat="1" ht="60" x14ac:dyDescent="0.25">
      <c r="A50" s="35" t="e">
        <f t="shared" si="0"/>
        <v>#REF!</v>
      </c>
      <c r="B50" s="79" t="s">
        <v>149</v>
      </c>
      <c r="C50" s="80" t="s">
        <v>149</v>
      </c>
      <c r="D50" s="79" t="s">
        <v>150</v>
      </c>
      <c r="E50" s="128" t="s">
        <v>152</v>
      </c>
      <c r="F50" s="75" t="s">
        <v>126</v>
      </c>
      <c r="G50" s="75" t="s">
        <v>151</v>
      </c>
      <c r="H50" s="82">
        <v>41253</v>
      </c>
      <c r="I50" s="76">
        <v>41912</v>
      </c>
      <c r="J50" s="76" t="s">
        <v>127</v>
      </c>
      <c r="K50" s="127">
        <v>21</v>
      </c>
      <c r="L50" s="128">
        <v>0</v>
      </c>
      <c r="M50" s="128">
        <v>1175</v>
      </c>
      <c r="N50" s="128" t="s">
        <v>151</v>
      </c>
      <c r="O50" s="18">
        <v>4619631153</v>
      </c>
      <c r="P50" s="18">
        <v>55</v>
      </c>
      <c r="Q50" s="119"/>
      <c r="R50" s="77"/>
      <c r="S50" s="77"/>
      <c r="T50" s="77"/>
      <c r="U50" s="77"/>
      <c r="V50" s="77"/>
      <c r="W50" s="77"/>
      <c r="X50" s="77"/>
      <c r="Y50" s="77"/>
      <c r="Z50" s="77"/>
    </row>
    <row r="51" spans="1:26" s="78" customFormat="1" x14ac:dyDescent="0.25">
      <c r="A51" s="35"/>
      <c r="B51" s="36" t="s">
        <v>16</v>
      </c>
      <c r="C51" s="80"/>
      <c r="D51" s="79"/>
      <c r="E51" s="128"/>
      <c r="F51" s="75"/>
      <c r="G51" s="75"/>
      <c r="H51" s="75"/>
      <c r="I51" s="76"/>
      <c r="J51" s="76"/>
      <c r="K51" s="117">
        <f>SUM(K48:K50)</f>
        <v>33</v>
      </c>
      <c r="L51" s="132">
        <f>SUM(L48:L50)</f>
        <v>23</v>
      </c>
      <c r="M51" s="117">
        <f>SUM(M48:M50)</f>
        <v>2593</v>
      </c>
      <c r="N51" s="81">
        <f>SUM(N48:N50)</f>
        <v>0</v>
      </c>
      <c r="O51" s="18"/>
      <c r="P51" s="18"/>
      <c r="Q51" s="120"/>
    </row>
    <row r="52" spans="1:26" s="19" customFormat="1" x14ac:dyDescent="0.25">
      <c r="E52" s="129"/>
    </row>
    <row r="53" spans="1:26" s="19" customFormat="1" x14ac:dyDescent="0.25">
      <c r="B53" s="222" t="s">
        <v>28</v>
      </c>
      <c r="C53" s="222" t="s">
        <v>27</v>
      </c>
      <c r="D53" s="220" t="s">
        <v>34</v>
      </c>
      <c r="E53" s="220"/>
    </row>
    <row r="54" spans="1:26" s="19" customFormat="1" x14ac:dyDescent="0.25">
      <c r="B54" s="223"/>
      <c r="C54" s="223"/>
      <c r="D54" s="161" t="s">
        <v>23</v>
      </c>
      <c r="E54" s="41" t="s">
        <v>24</v>
      </c>
    </row>
    <row r="55" spans="1:26" s="19" customFormat="1" ht="30.6" customHeight="1" x14ac:dyDescent="0.25">
      <c r="B55" s="40" t="s">
        <v>21</v>
      </c>
      <c r="C55" s="130">
        <f>+K51</f>
        <v>33</v>
      </c>
      <c r="D55" s="39" t="s">
        <v>126</v>
      </c>
      <c r="E55" s="39"/>
      <c r="F55" s="21"/>
      <c r="G55" s="21"/>
      <c r="H55" s="21"/>
      <c r="I55" s="21"/>
      <c r="J55" s="21"/>
      <c r="K55" s="21"/>
      <c r="L55" s="21"/>
      <c r="M55" s="21">
        <v>892</v>
      </c>
    </row>
    <row r="56" spans="1:26" s="19" customFormat="1" ht="30" customHeight="1" x14ac:dyDescent="0.25">
      <c r="B56" s="40" t="s">
        <v>25</v>
      </c>
      <c r="C56" s="130">
        <f>+M51</f>
        <v>2593</v>
      </c>
      <c r="D56" s="39" t="s">
        <v>126</v>
      </c>
      <c r="E56" s="39"/>
    </row>
    <row r="57" spans="1:26" s="19" customFormat="1" x14ac:dyDescent="0.25">
      <c r="B57" s="22"/>
      <c r="C57" s="218"/>
      <c r="D57" s="218"/>
      <c r="E57" s="218"/>
      <c r="F57" s="218"/>
      <c r="G57" s="218"/>
      <c r="H57" s="218"/>
      <c r="I57" s="218"/>
      <c r="J57" s="218"/>
      <c r="K57" s="218"/>
      <c r="L57" s="218"/>
      <c r="M57" s="218"/>
      <c r="N57" s="218"/>
    </row>
    <row r="58" spans="1:26" ht="28.15" customHeight="1" thickBot="1" x14ac:dyDescent="0.3"/>
    <row r="59" spans="1:26" ht="27" thickBot="1" x14ac:dyDescent="0.3">
      <c r="B59" s="237" t="s">
        <v>93</v>
      </c>
      <c r="C59" s="237"/>
      <c r="D59" s="237"/>
      <c r="E59" s="237"/>
      <c r="F59" s="237"/>
      <c r="G59" s="237"/>
      <c r="H59" s="237"/>
      <c r="I59" s="237"/>
      <c r="J59" s="237"/>
      <c r="K59" s="237"/>
      <c r="L59" s="237"/>
      <c r="M59" s="237"/>
      <c r="N59" s="237"/>
    </row>
    <row r="62" spans="1:26" ht="109.5" customHeight="1" x14ac:dyDescent="0.25">
      <c r="B62" s="85" t="s">
        <v>139</v>
      </c>
      <c r="C62" s="45" t="s">
        <v>2</v>
      </c>
      <c r="D62" s="45" t="s">
        <v>95</v>
      </c>
      <c r="E62" s="45" t="s">
        <v>94</v>
      </c>
      <c r="F62" s="45" t="s">
        <v>96</v>
      </c>
      <c r="G62" s="45" t="s">
        <v>97</v>
      </c>
      <c r="H62" s="45" t="s">
        <v>98</v>
      </c>
      <c r="I62" s="45" t="s">
        <v>99</v>
      </c>
      <c r="J62" s="45" t="s">
        <v>100</v>
      </c>
      <c r="K62" s="45" t="s">
        <v>101</v>
      </c>
      <c r="L62" s="45" t="s">
        <v>102</v>
      </c>
      <c r="M62" s="62" t="s">
        <v>103</v>
      </c>
      <c r="N62" s="62" t="s">
        <v>104</v>
      </c>
      <c r="O62" s="203" t="s">
        <v>3</v>
      </c>
      <c r="P62" s="205"/>
      <c r="Q62" s="45" t="s">
        <v>18</v>
      </c>
    </row>
    <row r="63" spans="1:26" x14ac:dyDescent="0.25">
      <c r="B63" s="133" t="s">
        <v>155</v>
      </c>
      <c r="C63" s="1" t="s">
        <v>180</v>
      </c>
      <c r="D63" s="134" t="s">
        <v>181</v>
      </c>
      <c r="E63" s="134">
        <v>50</v>
      </c>
      <c r="F63" s="2" t="s">
        <v>151</v>
      </c>
      <c r="G63" s="2" t="s">
        <v>151</v>
      </c>
      <c r="H63" s="2" t="s">
        <v>151</v>
      </c>
      <c r="I63" s="63" t="s">
        <v>126</v>
      </c>
      <c r="J63" s="63" t="s">
        <v>198</v>
      </c>
      <c r="K63" s="86" t="s">
        <v>126</v>
      </c>
      <c r="L63" s="86" t="s">
        <v>126</v>
      </c>
      <c r="M63" s="86" t="s">
        <v>126</v>
      </c>
      <c r="N63" s="86" t="s">
        <v>126</v>
      </c>
      <c r="O63" s="238"/>
      <c r="P63" s="239"/>
      <c r="Q63" s="86" t="s">
        <v>126</v>
      </c>
    </row>
    <row r="64" spans="1:26" x14ac:dyDescent="0.25">
      <c r="B64" s="133" t="s">
        <v>156</v>
      </c>
      <c r="C64" s="1" t="s">
        <v>180</v>
      </c>
      <c r="D64" s="134" t="s">
        <v>182</v>
      </c>
      <c r="E64" s="134">
        <v>50</v>
      </c>
      <c r="F64" s="2" t="s">
        <v>151</v>
      </c>
      <c r="G64" s="2" t="s">
        <v>151</v>
      </c>
      <c r="H64" s="2" t="s">
        <v>151</v>
      </c>
      <c r="I64" s="63" t="s">
        <v>126</v>
      </c>
      <c r="J64" s="63" t="s">
        <v>198</v>
      </c>
      <c r="K64" s="86" t="s">
        <v>126</v>
      </c>
      <c r="L64" s="86" t="s">
        <v>126</v>
      </c>
      <c r="M64" s="86" t="s">
        <v>126</v>
      </c>
      <c r="N64" s="86" t="s">
        <v>126</v>
      </c>
      <c r="O64" s="238"/>
      <c r="P64" s="239"/>
      <c r="Q64" s="86" t="s">
        <v>126</v>
      </c>
    </row>
    <row r="65" spans="2:17" x14ac:dyDescent="0.25">
      <c r="B65" s="133" t="s">
        <v>157</v>
      </c>
      <c r="C65" s="1" t="s">
        <v>180</v>
      </c>
      <c r="D65" s="134" t="s">
        <v>183</v>
      </c>
      <c r="E65" s="134">
        <v>50</v>
      </c>
      <c r="F65" s="2" t="s">
        <v>151</v>
      </c>
      <c r="G65" s="2" t="s">
        <v>151</v>
      </c>
      <c r="H65" s="2" t="s">
        <v>151</v>
      </c>
      <c r="I65" s="63" t="s">
        <v>126</v>
      </c>
      <c r="J65" s="63" t="s">
        <v>198</v>
      </c>
      <c r="K65" s="86" t="s">
        <v>126</v>
      </c>
      <c r="L65" s="86" t="s">
        <v>126</v>
      </c>
      <c r="M65" s="86" t="s">
        <v>126</v>
      </c>
      <c r="N65" s="86" t="s">
        <v>126</v>
      </c>
      <c r="O65" s="238"/>
      <c r="P65" s="239"/>
      <c r="Q65" s="86" t="s">
        <v>126</v>
      </c>
    </row>
    <row r="66" spans="2:17" x14ac:dyDescent="0.25">
      <c r="B66" s="133" t="s">
        <v>158</v>
      </c>
      <c r="C66" s="1" t="s">
        <v>180</v>
      </c>
      <c r="D66" s="134" t="s">
        <v>184</v>
      </c>
      <c r="E66" s="134">
        <v>50</v>
      </c>
      <c r="F66" s="2" t="s">
        <v>151</v>
      </c>
      <c r="G66" s="2" t="s">
        <v>151</v>
      </c>
      <c r="H66" s="2" t="s">
        <v>151</v>
      </c>
      <c r="I66" s="63" t="s">
        <v>126</v>
      </c>
      <c r="J66" s="63" t="s">
        <v>198</v>
      </c>
      <c r="K66" s="86" t="s">
        <v>126</v>
      </c>
      <c r="L66" s="86" t="s">
        <v>126</v>
      </c>
      <c r="M66" s="86" t="s">
        <v>126</v>
      </c>
      <c r="N66" s="86" t="s">
        <v>126</v>
      </c>
      <c r="O66" s="158"/>
      <c r="P66" s="159"/>
      <c r="Q66" s="86" t="s">
        <v>126</v>
      </c>
    </row>
    <row r="67" spans="2:17" x14ac:dyDescent="0.25">
      <c r="B67" s="133" t="s">
        <v>159</v>
      </c>
      <c r="C67" s="1" t="s">
        <v>180</v>
      </c>
      <c r="D67" s="134" t="s">
        <v>181</v>
      </c>
      <c r="E67" s="134">
        <v>50</v>
      </c>
      <c r="F67" s="2" t="s">
        <v>151</v>
      </c>
      <c r="G67" s="2" t="s">
        <v>151</v>
      </c>
      <c r="H67" s="2" t="s">
        <v>151</v>
      </c>
      <c r="I67" s="63" t="s">
        <v>126</v>
      </c>
      <c r="J67" s="63" t="s">
        <v>198</v>
      </c>
      <c r="K67" s="86" t="s">
        <v>126</v>
      </c>
      <c r="L67" s="86" t="s">
        <v>126</v>
      </c>
      <c r="M67" s="86" t="s">
        <v>126</v>
      </c>
      <c r="N67" s="86" t="s">
        <v>126</v>
      </c>
      <c r="O67" s="158"/>
      <c r="P67" s="159"/>
      <c r="Q67" s="86" t="s">
        <v>126</v>
      </c>
    </row>
    <row r="68" spans="2:17" x14ac:dyDescent="0.25">
      <c r="B68" s="133" t="s">
        <v>160</v>
      </c>
      <c r="C68" s="1" t="s">
        <v>180</v>
      </c>
      <c r="D68" s="134" t="s">
        <v>181</v>
      </c>
      <c r="E68" s="134">
        <v>50</v>
      </c>
      <c r="F68" s="2" t="s">
        <v>151</v>
      </c>
      <c r="G68" s="2" t="s">
        <v>151</v>
      </c>
      <c r="H68" s="2" t="s">
        <v>151</v>
      </c>
      <c r="I68" s="63" t="s">
        <v>126</v>
      </c>
      <c r="J68" s="63" t="s">
        <v>198</v>
      </c>
      <c r="K68" s="86" t="s">
        <v>126</v>
      </c>
      <c r="L68" s="86" t="s">
        <v>126</v>
      </c>
      <c r="M68" s="86" t="s">
        <v>126</v>
      </c>
      <c r="N68" s="86" t="s">
        <v>126</v>
      </c>
      <c r="O68" s="158"/>
      <c r="P68" s="159"/>
      <c r="Q68" s="86" t="s">
        <v>126</v>
      </c>
    </row>
    <row r="69" spans="2:17" x14ac:dyDescent="0.25">
      <c r="B69" s="133" t="s">
        <v>161</v>
      </c>
      <c r="C69" s="1" t="s">
        <v>180</v>
      </c>
      <c r="D69" s="134" t="s">
        <v>185</v>
      </c>
      <c r="E69" s="134">
        <v>45</v>
      </c>
      <c r="F69" s="2" t="s">
        <v>151</v>
      </c>
      <c r="G69" s="2" t="s">
        <v>151</v>
      </c>
      <c r="H69" s="2" t="s">
        <v>151</v>
      </c>
      <c r="I69" s="63" t="s">
        <v>126</v>
      </c>
      <c r="J69" s="63" t="s">
        <v>198</v>
      </c>
      <c r="K69" s="86" t="s">
        <v>126</v>
      </c>
      <c r="L69" s="86" t="s">
        <v>126</v>
      </c>
      <c r="M69" s="86" t="s">
        <v>126</v>
      </c>
      <c r="N69" s="86" t="s">
        <v>126</v>
      </c>
      <c r="O69" s="158"/>
      <c r="P69" s="159"/>
      <c r="Q69" s="86" t="s">
        <v>126</v>
      </c>
    </row>
    <row r="70" spans="2:17" x14ac:dyDescent="0.25">
      <c r="B70" s="133" t="s">
        <v>162</v>
      </c>
      <c r="C70" s="1" t="s">
        <v>180</v>
      </c>
      <c r="D70" s="134" t="s">
        <v>184</v>
      </c>
      <c r="E70" s="134">
        <v>50</v>
      </c>
      <c r="F70" s="2" t="s">
        <v>151</v>
      </c>
      <c r="G70" s="2" t="s">
        <v>151</v>
      </c>
      <c r="H70" s="2" t="s">
        <v>151</v>
      </c>
      <c r="I70" s="63" t="s">
        <v>126</v>
      </c>
      <c r="J70" s="63" t="s">
        <v>198</v>
      </c>
      <c r="K70" s="86" t="s">
        <v>126</v>
      </c>
      <c r="L70" s="86" t="s">
        <v>126</v>
      </c>
      <c r="M70" s="86" t="s">
        <v>126</v>
      </c>
      <c r="N70" s="86" t="s">
        <v>126</v>
      </c>
      <c r="O70" s="158"/>
      <c r="P70" s="159"/>
      <c r="Q70" s="86" t="s">
        <v>126</v>
      </c>
    </row>
    <row r="71" spans="2:17" x14ac:dyDescent="0.25">
      <c r="B71" s="133" t="s">
        <v>163</v>
      </c>
      <c r="C71" s="1" t="s">
        <v>180</v>
      </c>
      <c r="D71" s="134" t="s">
        <v>186</v>
      </c>
      <c r="E71" s="134">
        <v>43</v>
      </c>
      <c r="F71" s="2" t="s">
        <v>151</v>
      </c>
      <c r="G71" s="2" t="s">
        <v>151</v>
      </c>
      <c r="H71" s="2" t="s">
        <v>151</v>
      </c>
      <c r="I71" s="63" t="s">
        <v>126</v>
      </c>
      <c r="J71" s="63" t="s">
        <v>198</v>
      </c>
      <c r="K71" s="86" t="s">
        <v>126</v>
      </c>
      <c r="L71" s="86" t="s">
        <v>126</v>
      </c>
      <c r="M71" s="86" t="s">
        <v>126</v>
      </c>
      <c r="N71" s="86" t="s">
        <v>126</v>
      </c>
      <c r="O71" s="158"/>
      <c r="P71" s="159"/>
      <c r="Q71" s="86" t="s">
        <v>126</v>
      </c>
    </row>
    <row r="72" spans="2:17" x14ac:dyDescent="0.25">
      <c r="B72" s="133" t="s">
        <v>164</v>
      </c>
      <c r="C72" s="1" t="s">
        <v>180</v>
      </c>
      <c r="D72" s="134" t="s">
        <v>187</v>
      </c>
      <c r="E72" s="134">
        <v>47</v>
      </c>
      <c r="F72" s="2" t="s">
        <v>151</v>
      </c>
      <c r="G72" s="2" t="s">
        <v>151</v>
      </c>
      <c r="H72" s="2" t="s">
        <v>151</v>
      </c>
      <c r="I72" s="63" t="s">
        <v>126</v>
      </c>
      <c r="J72" s="63" t="s">
        <v>198</v>
      </c>
      <c r="K72" s="86" t="s">
        <v>126</v>
      </c>
      <c r="L72" s="86" t="s">
        <v>126</v>
      </c>
      <c r="M72" s="86" t="s">
        <v>126</v>
      </c>
      <c r="N72" s="86" t="s">
        <v>126</v>
      </c>
      <c r="O72" s="158"/>
      <c r="P72" s="159"/>
      <c r="Q72" s="86" t="s">
        <v>126</v>
      </c>
    </row>
    <row r="73" spans="2:17" ht="30" x14ac:dyDescent="0.25">
      <c r="B73" s="133" t="s">
        <v>165</v>
      </c>
      <c r="C73" s="1" t="s">
        <v>180</v>
      </c>
      <c r="D73" s="134" t="s">
        <v>188</v>
      </c>
      <c r="E73" s="134">
        <v>47</v>
      </c>
      <c r="F73" s="2" t="s">
        <v>151</v>
      </c>
      <c r="G73" s="2" t="s">
        <v>151</v>
      </c>
      <c r="H73" s="2" t="s">
        <v>151</v>
      </c>
      <c r="I73" s="63" t="s">
        <v>126</v>
      </c>
      <c r="J73" s="63" t="s">
        <v>198</v>
      </c>
      <c r="K73" s="86" t="s">
        <v>126</v>
      </c>
      <c r="L73" s="86" t="s">
        <v>126</v>
      </c>
      <c r="M73" s="86" t="s">
        <v>126</v>
      </c>
      <c r="N73" s="86" t="s">
        <v>126</v>
      </c>
      <c r="O73" s="158"/>
      <c r="P73" s="159"/>
      <c r="Q73" s="86" t="s">
        <v>126</v>
      </c>
    </row>
    <row r="74" spans="2:17" x14ac:dyDescent="0.25">
      <c r="B74" s="133" t="s">
        <v>166</v>
      </c>
      <c r="C74" s="1" t="s">
        <v>180</v>
      </c>
      <c r="D74" s="134" t="s">
        <v>189</v>
      </c>
      <c r="E74" s="134">
        <v>50</v>
      </c>
      <c r="F74" s="2" t="s">
        <v>151</v>
      </c>
      <c r="G74" s="2" t="s">
        <v>151</v>
      </c>
      <c r="H74" s="2" t="s">
        <v>151</v>
      </c>
      <c r="I74" s="63" t="s">
        <v>126</v>
      </c>
      <c r="J74" s="63" t="s">
        <v>198</v>
      </c>
      <c r="K74" s="86" t="s">
        <v>126</v>
      </c>
      <c r="L74" s="86" t="s">
        <v>126</v>
      </c>
      <c r="M74" s="86" t="s">
        <v>126</v>
      </c>
      <c r="N74" s="86" t="s">
        <v>126</v>
      </c>
      <c r="O74" s="158"/>
      <c r="P74" s="159"/>
      <c r="Q74" s="86" t="s">
        <v>126</v>
      </c>
    </row>
    <row r="75" spans="2:17" ht="30" x14ac:dyDescent="0.25">
      <c r="B75" s="133" t="s">
        <v>167</v>
      </c>
      <c r="C75" s="1" t="s">
        <v>180</v>
      </c>
      <c r="D75" s="134" t="s">
        <v>190</v>
      </c>
      <c r="E75" s="134">
        <v>48</v>
      </c>
      <c r="F75" s="2" t="s">
        <v>151</v>
      </c>
      <c r="G75" s="2" t="s">
        <v>151</v>
      </c>
      <c r="H75" s="2" t="s">
        <v>151</v>
      </c>
      <c r="I75" s="63" t="s">
        <v>126</v>
      </c>
      <c r="J75" s="63" t="s">
        <v>198</v>
      </c>
      <c r="K75" s="86" t="s">
        <v>126</v>
      </c>
      <c r="L75" s="86" t="s">
        <v>126</v>
      </c>
      <c r="M75" s="86" t="s">
        <v>126</v>
      </c>
      <c r="N75" s="86" t="s">
        <v>126</v>
      </c>
      <c r="O75" s="158"/>
      <c r="P75" s="159"/>
      <c r="Q75" s="86" t="s">
        <v>126</v>
      </c>
    </row>
    <row r="76" spans="2:17" x14ac:dyDescent="0.25">
      <c r="B76" s="133" t="s">
        <v>168</v>
      </c>
      <c r="C76" s="1" t="s">
        <v>180</v>
      </c>
      <c r="D76" s="134" t="s">
        <v>191</v>
      </c>
      <c r="E76" s="134">
        <v>50</v>
      </c>
      <c r="F76" s="2" t="s">
        <v>151</v>
      </c>
      <c r="G76" s="2" t="s">
        <v>151</v>
      </c>
      <c r="H76" s="2" t="s">
        <v>151</v>
      </c>
      <c r="I76" s="63" t="s">
        <v>126</v>
      </c>
      <c r="J76" s="63" t="s">
        <v>198</v>
      </c>
      <c r="K76" s="86" t="s">
        <v>126</v>
      </c>
      <c r="L76" s="86" t="s">
        <v>126</v>
      </c>
      <c r="M76" s="86" t="s">
        <v>126</v>
      </c>
      <c r="N76" s="86" t="s">
        <v>126</v>
      </c>
      <c r="O76" s="158"/>
      <c r="P76" s="159"/>
      <c r="Q76" s="86" t="s">
        <v>126</v>
      </c>
    </row>
    <row r="77" spans="2:17" x14ac:dyDescent="0.25">
      <c r="B77" s="133" t="s">
        <v>169</v>
      </c>
      <c r="C77" s="1" t="s">
        <v>180</v>
      </c>
      <c r="D77" s="134" t="s">
        <v>192</v>
      </c>
      <c r="E77" s="134">
        <v>50</v>
      </c>
      <c r="F77" s="2" t="s">
        <v>151</v>
      </c>
      <c r="G77" s="2" t="s">
        <v>151</v>
      </c>
      <c r="H77" s="2" t="s">
        <v>151</v>
      </c>
      <c r="I77" s="63" t="s">
        <v>126</v>
      </c>
      <c r="J77" s="63" t="s">
        <v>198</v>
      </c>
      <c r="K77" s="86" t="s">
        <v>126</v>
      </c>
      <c r="L77" s="86" t="s">
        <v>126</v>
      </c>
      <c r="M77" s="86" t="s">
        <v>126</v>
      </c>
      <c r="N77" s="86" t="s">
        <v>126</v>
      </c>
      <c r="O77" s="158"/>
      <c r="P77" s="159"/>
      <c r="Q77" s="86" t="s">
        <v>126</v>
      </c>
    </row>
    <row r="78" spans="2:17" x14ac:dyDescent="0.25">
      <c r="B78" s="133" t="s">
        <v>170</v>
      </c>
      <c r="C78" s="1" t="s">
        <v>180</v>
      </c>
      <c r="D78" s="134" t="s">
        <v>192</v>
      </c>
      <c r="E78" s="134">
        <v>50</v>
      </c>
      <c r="F78" s="2" t="s">
        <v>151</v>
      </c>
      <c r="G78" s="2" t="s">
        <v>151</v>
      </c>
      <c r="H78" s="2" t="s">
        <v>151</v>
      </c>
      <c r="I78" s="63" t="s">
        <v>126</v>
      </c>
      <c r="J78" s="63" t="s">
        <v>198</v>
      </c>
      <c r="K78" s="86" t="s">
        <v>126</v>
      </c>
      <c r="L78" s="86" t="s">
        <v>126</v>
      </c>
      <c r="M78" s="86" t="s">
        <v>126</v>
      </c>
      <c r="N78" s="86" t="s">
        <v>126</v>
      </c>
      <c r="O78" s="158"/>
      <c r="P78" s="159"/>
      <c r="Q78" s="86" t="s">
        <v>126</v>
      </c>
    </row>
    <row r="79" spans="2:17" x14ac:dyDescent="0.25">
      <c r="B79" s="133" t="s">
        <v>171</v>
      </c>
      <c r="C79" s="1" t="s">
        <v>180</v>
      </c>
      <c r="D79" s="134" t="s">
        <v>181</v>
      </c>
      <c r="E79" s="134">
        <v>50</v>
      </c>
      <c r="F79" s="2" t="s">
        <v>151</v>
      </c>
      <c r="G79" s="2" t="s">
        <v>151</v>
      </c>
      <c r="H79" s="2" t="s">
        <v>151</v>
      </c>
      <c r="I79" s="63" t="s">
        <v>126</v>
      </c>
      <c r="J79" s="63" t="s">
        <v>198</v>
      </c>
      <c r="K79" s="86" t="s">
        <v>126</v>
      </c>
      <c r="L79" s="86" t="s">
        <v>126</v>
      </c>
      <c r="M79" s="86" t="s">
        <v>126</v>
      </c>
      <c r="N79" s="86" t="s">
        <v>126</v>
      </c>
      <c r="O79" s="158"/>
      <c r="P79" s="159"/>
      <c r="Q79" s="86" t="s">
        <v>126</v>
      </c>
    </row>
    <row r="80" spans="2:17" x14ac:dyDescent="0.25">
      <c r="B80" s="133" t="s">
        <v>172</v>
      </c>
      <c r="C80" s="1" t="s">
        <v>180</v>
      </c>
      <c r="D80" s="134" t="s">
        <v>181</v>
      </c>
      <c r="E80" s="134">
        <v>50</v>
      </c>
      <c r="F80" s="2" t="s">
        <v>151</v>
      </c>
      <c r="G80" s="2" t="s">
        <v>151</v>
      </c>
      <c r="H80" s="2" t="s">
        <v>151</v>
      </c>
      <c r="I80" s="63" t="s">
        <v>126</v>
      </c>
      <c r="J80" s="63" t="s">
        <v>198</v>
      </c>
      <c r="K80" s="86" t="s">
        <v>126</v>
      </c>
      <c r="L80" s="86" t="s">
        <v>126</v>
      </c>
      <c r="M80" s="86" t="s">
        <v>126</v>
      </c>
      <c r="N80" s="86" t="s">
        <v>126</v>
      </c>
      <c r="O80" s="158"/>
      <c r="P80" s="159"/>
      <c r="Q80" s="86" t="s">
        <v>126</v>
      </c>
    </row>
    <row r="81" spans="2:17" ht="30" x14ac:dyDescent="0.25">
      <c r="B81" s="133" t="s">
        <v>173</v>
      </c>
      <c r="C81" s="1" t="s">
        <v>180</v>
      </c>
      <c r="D81" s="134" t="s">
        <v>193</v>
      </c>
      <c r="E81" s="134">
        <v>50</v>
      </c>
      <c r="F81" s="2" t="s">
        <v>151</v>
      </c>
      <c r="G81" s="2" t="s">
        <v>151</v>
      </c>
      <c r="H81" s="2" t="s">
        <v>151</v>
      </c>
      <c r="I81" s="63" t="s">
        <v>126</v>
      </c>
      <c r="J81" s="63" t="s">
        <v>198</v>
      </c>
      <c r="K81" s="86" t="s">
        <v>126</v>
      </c>
      <c r="L81" s="86" t="s">
        <v>126</v>
      </c>
      <c r="M81" s="86" t="s">
        <v>126</v>
      </c>
      <c r="N81" s="86" t="s">
        <v>126</v>
      </c>
      <c r="O81" s="158"/>
      <c r="P81" s="159"/>
      <c r="Q81" s="86" t="s">
        <v>126</v>
      </c>
    </row>
    <row r="82" spans="2:17" ht="30" x14ac:dyDescent="0.25">
      <c r="B82" s="133" t="s">
        <v>174</v>
      </c>
      <c r="C82" s="1" t="s">
        <v>180</v>
      </c>
      <c r="D82" s="134" t="s">
        <v>194</v>
      </c>
      <c r="E82" s="134">
        <v>50</v>
      </c>
      <c r="F82" s="2" t="s">
        <v>151</v>
      </c>
      <c r="G82" s="2" t="s">
        <v>151</v>
      </c>
      <c r="H82" s="2" t="s">
        <v>151</v>
      </c>
      <c r="I82" s="63" t="s">
        <v>126</v>
      </c>
      <c r="J82" s="63" t="s">
        <v>198</v>
      </c>
      <c r="K82" s="86" t="s">
        <v>126</v>
      </c>
      <c r="L82" s="86" t="s">
        <v>126</v>
      </c>
      <c r="M82" s="86" t="s">
        <v>126</v>
      </c>
      <c r="N82" s="86" t="s">
        <v>126</v>
      </c>
      <c r="O82" s="158"/>
      <c r="P82" s="159"/>
      <c r="Q82" s="86" t="s">
        <v>126</v>
      </c>
    </row>
    <row r="83" spans="2:17" x14ac:dyDescent="0.25">
      <c r="B83" s="133" t="s">
        <v>175</v>
      </c>
      <c r="C83" s="1" t="s">
        <v>180</v>
      </c>
      <c r="D83" s="134" t="s">
        <v>195</v>
      </c>
      <c r="E83" s="134">
        <v>45</v>
      </c>
      <c r="F83" s="2" t="s">
        <v>151</v>
      </c>
      <c r="G83" s="2" t="s">
        <v>151</v>
      </c>
      <c r="H83" s="2" t="s">
        <v>151</v>
      </c>
      <c r="I83" s="63" t="s">
        <v>126</v>
      </c>
      <c r="J83" s="63" t="s">
        <v>198</v>
      </c>
      <c r="K83" s="86" t="s">
        <v>126</v>
      </c>
      <c r="L83" s="86" t="s">
        <v>126</v>
      </c>
      <c r="M83" s="86" t="s">
        <v>126</v>
      </c>
      <c r="N83" s="86" t="s">
        <v>126</v>
      </c>
      <c r="O83" s="158"/>
      <c r="P83" s="159"/>
      <c r="Q83" s="86" t="s">
        <v>126</v>
      </c>
    </row>
    <row r="84" spans="2:17" x14ac:dyDescent="0.25">
      <c r="B84" s="133" t="s">
        <v>176</v>
      </c>
      <c r="C84" s="1" t="s">
        <v>180</v>
      </c>
      <c r="D84" s="134" t="s">
        <v>195</v>
      </c>
      <c r="E84" s="134">
        <v>50</v>
      </c>
      <c r="F84" s="2" t="s">
        <v>151</v>
      </c>
      <c r="G84" s="2" t="s">
        <v>151</v>
      </c>
      <c r="H84" s="2" t="s">
        <v>151</v>
      </c>
      <c r="I84" s="63" t="s">
        <v>126</v>
      </c>
      <c r="J84" s="63" t="s">
        <v>198</v>
      </c>
      <c r="K84" s="86" t="s">
        <v>126</v>
      </c>
      <c r="L84" s="86" t="s">
        <v>126</v>
      </c>
      <c r="M84" s="86" t="s">
        <v>126</v>
      </c>
      <c r="N84" s="86" t="s">
        <v>126</v>
      </c>
      <c r="O84" s="158"/>
      <c r="P84" s="159"/>
      <c r="Q84" s="86" t="s">
        <v>126</v>
      </c>
    </row>
    <row r="85" spans="2:17" x14ac:dyDescent="0.25">
      <c r="B85" s="133" t="s">
        <v>177</v>
      </c>
      <c r="C85" s="1" t="s">
        <v>180</v>
      </c>
      <c r="D85" s="134" t="s">
        <v>196</v>
      </c>
      <c r="E85" s="134">
        <v>50</v>
      </c>
      <c r="F85" s="2" t="s">
        <v>151</v>
      </c>
      <c r="G85" s="2" t="s">
        <v>151</v>
      </c>
      <c r="H85" s="2" t="s">
        <v>151</v>
      </c>
      <c r="I85" s="63" t="s">
        <v>126</v>
      </c>
      <c r="J85" s="63" t="s">
        <v>198</v>
      </c>
      <c r="K85" s="86" t="s">
        <v>126</v>
      </c>
      <c r="L85" s="86" t="s">
        <v>126</v>
      </c>
      <c r="M85" s="86" t="s">
        <v>126</v>
      </c>
      <c r="N85" s="86" t="s">
        <v>126</v>
      </c>
      <c r="O85" s="238"/>
      <c r="P85" s="239"/>
      <c r="Q85" s="86" t="s">
        <v>126</v>
      </c>
    </row>
    <row r="86" spans="2:17" x14ac:dyDescent="0.25">
      <c r="B86" s="133" t="s">
        <v>178</v>
      </c>
      <c r="C86" s="1" t="s">
        <v>180</v>
      </c>
      <c r="D86" s="134" t="s">
        <v>196</v>
      </c>
      <c r="E86" s="134">
        <v>50</v>
      </c>
      <c r="F86" s="2" t="s">
        <v>151</v>
      </c>
      <c r="G86" s="2" t="s">
        <v>151</v>
      </c>
      <c r="H86" s="2" t="s">
        <v>151</v>
      </c>
      <c r="I86" s="63" t="s">
        <v>126</v>
      </c>
      <c r="J86" s="63" t="s">
        <v>198</v>
      </c>
      <c r="K86" s="86" t="s">
        <v>126</v>
      </c>
      <c r="L86" s="86" t="s">
        <v>126</v>
      </c>
      <c r="M86" s="86" t="s">
        <v>126</v>
      </c>
      <c r="N86" s="86" t="s">
        <v>126</v>
      </c>
      <c r="O86" s="238"/>
      <c r="P86" s="239"/>
      <c r="Q86" s="86" t="s">
        <v>126</v>
      </c>
    </row>
    <row r="87" spans="2:17" x14ac:dyDescent="0.25">
      <c r="B87" s="133" t="s">
        <v>179</v>
      </c>
      <c r="C87" s="1" t="s">
        <v>180</v>
      </c>
      <c r="D87" s="134" t="s">
        <v>197</v>
      </c>
      <c r="E87" s="134">
        <v>53</v>
      </c>
      <c r="F87" s="2" t="s">
        <v>151</v>
      </c>
      <c r="G87" s="2" t="s">
        <v>151</v>
      </c>
      <c r="H87" s="2" t="s">
        <v>151</v>
      </c>
      <c r="I87" s="63" t="s">
        <v>126</v>
      </c>
      <c r="J87" s="63" t="s">
        <v>198</v>
      </c>
      <c r="K87" s="86" t="s">
        <v>126</v>
      </c>
      <c r="L87" s="86" t="s">
        <v>126</v>
      </c>
      <c r="M87" s="86" t="s">
        <v>126</v>
      </c>
      <c r="N87" s="86" t="s">
        <v>126</v>
      </c>
      <c r="O87" s="238"/>
      <c r="P87" s="239"/>
      <c r="Q87" s="86" t="s">
        <v>126</v>
      </c>
    </row>
    <row r="88" spans="2:17" x14ac:dyDescent="0.25">
      <c r="B88" s="86"/>
      <c r="C88" s="86"/>
      <c r="D88" s="86"/>
      <c r="E88" s="86"/>
      <c r="F88" s="86"/>
      <c r="G88" s="86"/>
      <c r="H88" s="86"/>
      <c r="I88" s="86"/>
      <c r="J88" s="86"/>
      <c r="K88" s="86"/>
      <c r="L88" s="86"/>
      <c r="M88" s="86"/>
      <c r="N88" s="86"/>
      <c r="O88" s="238"/>
      <c r="P88" s="239"/>
      <c r="Q88" s="86"/>
    </row>
    <row r="89" spans="2:17" x14ac:dyDescent="0.25">
      <c r="B89" s="4" t="s">
        <v>1</v>
      </c>
    </row>
    <row r="90" spans="2:17" x14ac:dyDescent="0.25">
      <c r="B90" s="4" t="s">
        <v>37</v>
      </c>
    </row>
    <row r="91" spans="2:17" x14ac:dyDescent="0.25">
      <c r="B91" s="4" t="s">
        <v>62</v>
      </c>
    </row>
    <row r="93" spans="2:17" ht="15.75" thickBot="1" x14ac:dyDescent="0.3"/>
    <row r="94" spans="2:17" ht="27" thickBot="1" x14ac:dyDescent="0.3">
      <c r="B94" s="230" t="s">
        <v>38</v>
      </c>
      <c r="C94" s="231"/>
      <c r="D94" s="231"/>
      <c r="E94" s="231"/>
      <c r="F94" s="231"/>
      <c r="G94" s="231"/>
      <c r="H94" s="231"/>
      <c r="I94" s="231"/>
      <c r="J94" s="231"/>
      <c r="K94" s="231"/>
      <c r="L94" s="231"/>
      <c r="M94" s="231"/>
      <c r="N94" s="232"/>
    </row>
    <row r="99" spans="2:17" ht="76.5" customHeight="1" x14ac:dyDescent="0.25">
      <c r="B99" s="85" t="s">
        <v>0</v>
      </c>
      <c r="C99" s="85" t="s">
        <v>39</v>
      </c>
      <c r="D99" s="85" t="s">
        <v>40</v>
      </c>
      <c r="E99" s="85" t="s">
        <v>105</v>
      </c>
      <c r="F99" s="85" t="s">
        <v>107</v>
      </c>
      <c r="G99" s="85" t="s">
        <v>108</v>
      </c>
      <c r="H99" s="85" t="s">
        <v>109</v>
      </c>
      <c r="I99" s="85" t="s">
        <v>106</v>
      </c>
      <c r="J99" s="203" t="s">
        <v>110</v>
      </c>
      <c r="K99" s="204"/>
      <c r="L99" s="205"/>
      <c r="M99" s="85" t="s">
        <v>114</v>
      </c>
      <c r="N99" s="85" t="s">
        <v>41</v>
      </c>
      <c r="O99" s="85" t="s">
        <v>42</v>
      </c>
      <c r="P99" s="203" t="s">
        <v>3</v>
      </c>
      <c r="Q99" s="205"/>
    </row>
    <row r="100" spans="2:17" ht="76.5" customHeight="1" x14ac:dyDescent="0.25">
      <c r="B100" s="85"/>
      <c r="C100" s="85"/>
      <c r="D100" s="85"/>
      <c r="E100" s="85"/>
      <c r="F100" s="85"/>
      <c r="G100" s="85"/>
      <c r="H100" s="85"/>
      <c r="I100" s="85"/>
      <c r="J100" s="157" t="s">
        <v>111</v>
      </c>
      <c r="K100" s="137" t="s">
        <v>112</v>
      </c>
      <c r="L100" s="38" t="s">
        <v>113</v>
      </c>
      <c r="M100" s="85"/>
      <c r="N100" s="85"/>
      <c r="O100" s="85"/>
      <c r="P100" s="155"/>
      <c r="Q100" s="156"/>
    </row>
    <row r="101" spans="2:17" s="72" customFormat="1" ht="60.75" customHeight="1" x14ac:dyDescent="0.25">
      <c r="B101" s="50" t="s">
        <v>43</v>
      </c>
      <c r="C101" s="50" t="s">
        <v>199</v>
      </c>
      <c r="D101" s="135" t="s">
        <v>200</v>
      </c>
      <c r="E101" s="135">
        <v>1054550160</v>
      </c>
      <c r="F101" s="157" t="s">
        <v>204</v>
      </c>
      <c r="G101" s="163" t="s">
        <v>277</v>
      </c>
      <c r="H101" s="164">
        <v>37241</v>
      </c>
      <c r="I101" s="38" t="s">
        <v>126</v>
      </c>
      <c r="J101" s="165" t="s">
        <v>278</v>
      </c>
      <c r="K101" s="166" t="s">
        <v>279</v>
      </c>
      <c r="L101" s="167" t="s">
        <v>280</v>
      </c>
      <c r="M101" s="157" t="s">
        <v>126</v>
      </c>
      <c r="N101" s="157" t="s">
        <v>126</v>
      </c>
      <c r="O101" s="157" t="s">
        <v>126</v>
      </c>
      <c r="P101" s="207"/>
      <c r="Q101" s="207"/>
    </row>
    <row r="102" spans="2:17" s="72" customFormat="1" ht="105.75" customHeight="1" x14ac:dyDescent="0.25">
      <c r="B102" s="50" t="s">
        <v>43</v>
      </c>
      <c r="C102" s="50" t="s">
        <v>199</v>
      </c>
      <c r="D102" s="135" t="s">
        <v>201</v>
      </c>
      <c r="E102" s="135">
        <v>24331657</v>
      </c>
      <c r="F102" s="157" t="s">
        <v>205</v>
      </c>
      <c r="G102" s="165" t="s">
        <v>281</v>
      </c>
      <c r="H102" s="164">
        <v>39066</v>
      </c>
      <c r="I102" s="38" t="s">
        <v>151</v>
      </c>
      <c r="J102" s="165" t="s">
        <v>282</v>
      </c>
      <c r="K102" s="166" t="s">
        <v>283</v>
      </c>
      <c r="L102" s="166" t="s">
        <v>284</v>
      </c>
      <c r="M102" s="157" t="s">
        <v>126</v>
      </c>
      <c r="N102" s="157" t="s">
        <v>126</v>
      </c>
      <c r="O102" s="157" t="s">
        <v>126</v>
      </c>
      <c r="P102" s="207"/>
      <c r="Q102" s="207"/>
    </row>
    <row r="103" spans="2:17" s="72" customFormat="1" ht="60.75" customHeight="1" x14ac:dyDescent="0.25">
      <c r="B103" s="50" t="s">
        <v>43</v>
      </c>
      <c r="C103" s="50" t="s">
        <v>199</v>
      </c>
      <c r="D103" s="135" t="s">
        <v>202</v>
      </c>
      <c r="E103" s="135">
        <v>1053801672</v>
      </c>
      <c r="F103" s="157" t="s">
        <v>204</v>
      </c>
      <c r="G103" s="165" t="s">
        <v>277</v>
      </c>
      <c r="H103" s="164">
        <v>41057</v>
      </c>
      <c r="I103" s="38" t="s">
        <v>126</v>
      </c>
      <c r="J103" s="165" t="s">
        <v>285</v>
      </c>
      <c r="K103" s="168" t="s">
        <v>286</v>
      </c>
      <c r="L103" s="167" t="s">
        <v>287</v>
      </c>
      <c r="M103" s="157" t="s">
        <v>126</v>
      </c>
      <c r="N103" s="157" t="s">
        <v>126</v>
      </c>
      <c r="O103" s="157" t="s">
        <v>126</v>
      </c>
      <c r="P103" s="207"/>
      <c r="Q103" s="207"/>
    </row>
    <row r="104" spans="2:17" s="72" customFormat="1" ht="118.5" customHeight="1" x14ac:dyDescent="0.25">
      <c r="B104" s="50" t="s">
        <v>43</v>
      </c>
      <c r="C104" s="50" t="s">
        <v>199</v>
      </c>
      <c r="D104" s="135" t="s">
        <v>203</v>
      </c>
      <c r="E104" s="135">
        <v>30346204</v>
      </c>
      <c r="F104" s="157" t="s">
        <v>206</v>
      </c>
      <c r="G104" s="165" t="s">
        <v>288</v>
      </c>
      <c r="H104" s="164">
        <v>37616</v>
      </c>
      <c r="I104" s="38" t="s">
        <v>126</v>
      </c>
      <c r="J104" s="170" t="s">
        <v>299</v>
      </c>
      <c r="K104" s="166" t="s">
        <v>300</v>
      </c>
      <c r="L104" s="166" t="s">
        <v>301</v>
      </c>
      <c r="M104" s="157" t="s">
        <v>126</v>
      </c>
      <c r="N104" s="157" t="s">
        <v>126</v>
      </c>
      <c r="O104" s="157" t="s">
        <v>126</v>
      </c>
      <c r="P104" s="208"/>
      <c r="Q104" s="208"/>
    </row>
    <row r="105" spans="2:17" s="72" customFormat="1" ht="60.75" customHeight="1" x14ac:dyDescent="0.25">
      <c r="B105" s="50" t="s">
        <v>44</v>
      </c>
      <c r="C105" s="50" t="s">
        <v>207</v>
      </c>
      <c r="D105" s="135" t="s">
        <v>208</v>
      </c>
      <c r="E105" s="135">
        <v>2461755</v>
      </c>
      <c r="F105" s="157" t="s">
        <v>204</v>
      </c>
      <c r="G105" s="165" t="s">
        <v>277</v>
      </c>
      <c r="H105" s="164">
        <v>40893</v>
      </c>
      <c r="I105" s="38" t="s">
        <v>126</v>
      </c>
      <c r="J105" s="170" t="s">
        <v>304</v>
      </c>
      <c r="K105" s="166" t="s">
        <v>302</v>
      </c>
      <c r="L105" s="166" t="s">
        <v>303</v>
      </c>
      <c r="M105" s="157" t="s">
        <v>126</v>
      </c>
      <c r="N105" s="157" t="s">
        <v>23</v>
      </c>
      <c r="O105" s="157" t="s">
        <v>126</v>
      </c>
      <c r="P105" s="208"/>
      <c r="Q105" s="208"/>
    </row>
    <row r="106" spans="2:17" ht="60.75" customHeight="1" x14ac:dyDescent="0.25">
      <c r="B106" s="50" t="s">
        <v>44</v>
      </c>
      <c r="C106" s="50" t="s">
        <v>207</v>
      </c>
      <c r="D106" s="135" t="s">
        <v>209</v>
      </c>
      <c r="E106" s="135">
        <v>1054541358</v>
      </c>
      <c r="F106" s="126" t="s">
        <v>206</v>
      </c>
      <c r="G106" s="165" t="s">
        <v>289</v>
      </c>
      <c r="H106" s="164">
        <v>41082</v>
      </c>
      <c r="I106" s="38" t="s">
        <v>126</v>
      </c>
      <c r="J106" s="165" t="s">
        <v>305</v>
      </c>
      <c r="K106" s="166" t="s">
        <v>306</v>
      </c>
      <c r="L106" s="167" t="s">
        <v>290</v>
      </c>
      <c r="M106" s="157" t="s">
        <v>126</v>
      </c>
      <c r="N106" s="157" t="s">
        <v>23</v>
      </c>
      <c r="O106" s="157" t="s">
        <v>126</v>
      </c>
      <c r="P106" s="208"/>
      <c r="Q106" s="208"/>
    </row>
    <row r="107" spans="2:17" ht="60.75" customHeight="1" x14ac:dyDescent="0.25">
      <c r="B107" s="50" t="s">
        <v>44</v>
      </c>
      <c r="C107" s="50" t="s">
        <v>207</v>
      </c>
      <c r="D107" s="135" t="s">
        <v>307</v>
      </c>
      <c r="E107" s="135">
        <v>30236782</v>
      </c>
      <c r="F107" s="126" t="s">
        <v>215</v>
      </c>
      <c r="G107" s="165" t="s">
        <v>277</v>
      </c>
      <c r="H107" s="164">
        <v>40522</v>
      </c>
      <c r="I107" s="38"/>
      <c r="J107" s="170" t="s">
        <v>308</v>
      </c>
      <c r="K107" s="166" t="s">
        <v>309</v>
      </c>
      <c r="L107" s="166" t="s">
        <v>310</v>
      </c>
      <c r="M107" s="157" t="s">
        <v>126</v>
      </c>
      <c r="N107" s="157" t="s">
        <v>126</v>
      </c>
      <c r="O107" s="157" t="s">
        <v>126</v>
      </c>
      <c r="P107" s="208"/>
      <c r="Q107" s="208"/>
    </row>
    <row r="108" spans="2:17" ht="60.75" customHeight="1" x14ac:dyDescent="0.25">
      <c r="B108" s="50" t="s">
        <v>44</v>
      </c>
      <c r="C108" s="50" t="s">
        <v>207</v>
      </c>
      <c r="D108" s="135" t="s">
        <v>210</v>
      </c>
      <c r="E108" s="135">
        <v>24335053</v>
      </c>
      <c r="F108" s="126" t="s">
        <v>215</v>
      </c>
      <c r="G108" s="165" t="s">
        <v>215</v>
      </c>
      <c r="H108" s="164">
        <v>40513</v>
      </c>
      <c r="I108" s="38" t="s">
        <v>151</v>
      </c>
      <c r="J108" s="165" t="s">
        <v>318</v>
      </c>
      <c r="K108" s="166" t="s">
        <v>319</v>
      </c>
      <c r="L108" s="166" t="s">
        <v>291</v>
      </c>
      <c r="M108" s="157" t="s">
        <v>126</v>
      </c>
      <c r="N108" s="157" t="s">
        <v>126</v>
      </c>
      <c r="O108" s="157" t="s">
        <v>126</v>
      </c>
      <c r="P108" s="209"/>
      <c r="Q108" s="209"/>
    </row>
    <row r="109" spans="2:17" ht="60.75" customHeight="1" x14ac:dyDescent="0.25">
      <c r="B109" s="50" t="s">
        <v>44</v>
      </c>
      <c r="C109" s="50" t="s">
        <v>207</v>
      </c>
      <c r="D109" s="135" t="s">
        <v>211</v>
      </c>
      <c r="E109" s="135">
        <v>1054550615</v>
      </c>
      <c r="F109" s="126" t="s">
        <v>216</v>
      </c>
      <c r="G109" s="165" t="s">
        <v>289</v>
      </c>
      <c r="H109" s="157" t="s">
        <v>311</v>
      </c>
      <c r="I109" s="38"/>
      <c r="J109" s="170" t="s">
        <v>313</v>
      </c>
      <c r="K109" s="137" t="s">
        <v>314</v>
      </c>
      <c r="L109" s="166" t="s">
        <v>312</v>
      </c>
      <c r="M109" s="157" t="s">
        <v>126</v>
      </c>
      <c r="N109" s="157" t="s">
        <v>126</v>
      </c>
      <c r="O109" s="157" t="s">
        <v>126</v>
      </c>
      <c r="P109" s="208"/>
      <c r="Q109" s="208"/>
    </row>
    <row r="110" spans="2:17" ht="92.25" customHeight="1" x14ac:dyDescent="0.25">
      <c r="B110" s="50" t="s">
        <v>44</v>
      </c>
      <c r="C110" s="50" t="s">
        <v>207</v>
      </c>
      <c r="D110" s="135" t="s">
        <v>212</v>
      </c>
      <c r="E110" s="135">
        <v>30397974</v>
      </c>
      <c r="F110" s="126" t="s">
        <v>204</v>
      </c>
      <c r="G110" s="165" t="s">
        <v>277</v>
      </c>
      <c r="H110" s="164">
        <v>38327</v>
      </c>
      <c r="I110" s="38" t="s">
        <v>126</v>
      </c>
      <c r="J110" s="170" t="s">
        <v>315</v>
      </c>
      <c r="K110" s="137" t="s">
        <v>316</v>
      </c>
      <c r="L110" s="169" t="s">
        <v>317</v>
      </c>
      <c r="M110" s="157" t="s">
        <v>126</v>
      </c>
      <c r="N110" s="157" t="s">
        <v>126</v>
      </c>
      <c r="O110" s="157" t="s">
        <v>126</v>
      </c>
      <c r="P110" s="208"/>
      <c r="Q110" s="208"/>
    </row>
    <row r="111" spans="2:17" ht="69" customHeight="1" x14ac:dyDescent="0.25">
      <c r="B111" s="50" t="s">
        <v>44</v>
      </c>
      <c r="C111" s="50" t="s">
        <v>207</v>
      </c>
      <c r="D111" s="135" t="s">
        <v>213</v>
      </c>
      <c r="E111" s="135">
        <v>1053780526</v>
      </c>
      <c r="F111" s="126" t="s">
        <v>215</v>
      </c>
      <c r="G111" s="165" t="s">
        <v>277</v>
      </c>
      <c r="H111" s="164">
        <v>41154</v>
      </c>
      <c r="I111" s="38" t="s">
        <v>151</v>
      </c>
      <c r="J111" s="50" t="s">
        <v>292</v>
      </c>
      <c r="K111" s="137" t="s">
        <v>293</v>
      </c>
      <c r="L111" s="137" t="s">
        <v>294</v>
      </c>
      <c r="M111" s="157" t="s">
        <v>126</v>
      </c>
      <c r="N111" s="157" t="s">
        <v>126</v>
      </c>
      <c r="O111" s="157" t="s">
        <v>126</v>
      </c>
      <c r="P111" s="207"/>
      <c r="Q111" s="207"/>
    </row>
    <row r="112" spans="2:17" ht="30.75" customHeight="1" x14ac:dyDescent="0.25">
      <c r="B112" s="50" t="s">
        <v>44</v>
      </c>
      <c r="C112" s="50" t="s">
        <v>207</v>
      </c>
      <c r="D112" s="135" t="s">
        <v>214</v>
      </c>
      <c r="E112" s="135">
        <v>1054553690</v>
      </c>
      <c r="F112" s="157" t="s">
        <v>204</v>
      </c>
      <c r="G112" s="165" t="s">
        <v>277</v>
      </c>
      <c r="H112" s="164">
        <v>40857</v>
      </c>
      <c r="I112" s="38" t="s">
        <v>126</v>
      </c>
      <c r="J112" s="50" t="s">
        <v>285</v>
      </c>
      <c r="K112" s="137" t="s">
        <v>295</v>
      </c>
      <c r="L112" s="38" t="s">
        <v>280</v>
      </c>
      <c r="M112" s="157" t="s">
        <v>126</v>
      </c>
      <c r="N112" s="157" t="s">
        <v>126</v>
      </c>
      <c r="O112" s="157" t="s">
        <v>126</v>
      </c>
      <c r="P112" s="207"/>
      <c r="Q112" s="207"/>
    </row>
    <row r="113" spans="1:26" ht="15.75" thickBot="1" x14ac:dyDescent="0.3"/>
    <row r="114" spans="1:26" ht="27" thickBot="1" x14ac:dyDescent="0.3">
      <c r="B114" s="230" t="s">
        <v>46</v>
      </c>
      <c r="C114" s="231"/>
      <c r="D114" s="231"/>
      <c r="E114" s="231"/>
      <c r="F114" s="231"/>
      <c r="G114" s="231"/>
      <c r="H114" s="231"/>
      <c r="I114" s="231"/>
      <c r="J114" s="231"/>
      <c r="K114" s="231"/>
      <c r="L114" s="231"/>
      <c r="M114" s="231"/>
      <c r="N114" s="232"/>
    </row>
    <row r="117" spans="1:26" ht="46.15" customHeight="1" x14ac:dyDescent="0.25">
      <c r="B117" s="45" t="s">
        <v>33</v>
      </c>
      <c r="C117" s="45" t="s">
        <v>47</v>
      </c>
      <c r="D117" s="203" t="s">
        <v>3</v>
      </c>
      <c r="E117" s="205"/>
    </row>
    <row r="118" spans="1:26" ht="46.9" customHeight="1" x14ac:dyDescent="0.25">
      <c r="B118" s="46" t="s">
        <v>115</v>
      </c>
      <c r="C118" s="86" t="s">
        <v>126</v>
      </c>
      <c r="D118" s="236" t="s">
        <v>218</v>
      </c>
      <c r="E118" s="236"/>
    </row>
    <row r="121" spans="1:26" ht="26.25" x14ac:dyDescent="0.25">
      <c r="B121" s="210" t="s">
        <v>64</v>
      </c>
      <c r="C121" s="211"/>
      <c r="D121" s="211"/>
      <c r="E121" s="211"/>
      <c r="F121" s="211"/>
      <c r="G121" s="211"/>
      <c r="H121" s="211"/>
      <c r="I121" s="211"/>
      <c r="J121" s="211"/>
      <c r="K121" s="211"/>
      <c r="L121" s="211"/>
      <c r="M121" s="211"/>
      <c r="N121" s="211"/>
      <c r="O121" s="211"/>
      <c r="P121" s="211"/>
    </row>
    <row r="123" spans="1:26" ht="15.75" thickBot="1" x14ac:dyDescent="0.3"/>
    <row r="124" spans="1:26" ht="27" thickBot="1" x14ac:dyDescent="0.3">
      <c r="B124" s="230" t="s">
        <v>54</v>
      </c>
      <c r="C124" s="231"/>
      <c r="D124" s="231"/>
      <c r="E124" s="231"/>
      <c r="F124" s="231"/>
      <c r="G124" s="231"/>
      <c r="H124" s="231"/>
      <c r="I124" s="231"/>
      <c r="J124" s="231"/>
      <c r="K124" s="231"/>
      <c r="L124" s="231"/>
      <c r="M124" s="231"/>
      <c r="N124" s="232"/>
    </row>
    <row r="126" spans="1:26" ht="15.75" thickBot="1" x14ac:dyDescent="0.3">
      <c r="M126" s="43"/>
      <c r="N126" s="43"/>
    </row>
    <row r="127" spans="1:26" s="72" customFormat="1" ht="109.5" customHeight="1" x14ac:dyDescent="0.25">
      <c r="B127" s="83" t="s">
        <v>135</v>
      </c>
      <c r="C127" s="83" t="s">
        <v>136</v>
      </c>
      <c r="D127" s="83" t="s">
        <v>137</v>
      </c>
      <c r="E127" s="83" t="s">
        <v>45</v>
      </c>
      <c r="F127" s="83" t="s">
        <v>22</v>
      </c>
      <c r="G127" s="83" t="s">
        <v>92</v>
      </c>
      <c r="H127" s="83" t="s">
        <v>17</v>
      </c>
      <c r="I127" s="83" t="s">
        <v>10</v>
      </c>
      <c r="J127" s="83" t="s">
        <v>31</v>
      </c>
      <c r="K127" s="83" t="s">
        <v>61</v>
      </c>
      <c r="L127" s="83" t="s">
        <v>20</v>
      </c>
      <c r="M127" s="68" t="s">
        <v>26</v>
      </c>
      <c r="N127" s="83" t="s">
        <v>138</v>
      </c>
      <c r="O127" s="83" t="s">
        <v>36</v>
      </c>
      <c r="P127" s="84" t="s">
        <v>11</v>
      </c>
      <c r="Q127" s="84" t="s">
        <v>19</v>
      </c>
    </row>
    <row r="128" spans="1:26" s="78" customFormat="1" x14ac:dyDescent="0.25">
      <c r="A128" s="35">
        <v>1</v>
      </c>
      <c r="B128" s="79" t="s">
        <v>217</v>
      </c>
      <c r="C128" s="80"/>
      <c r="D128" s="79"/>
      <c r="E128" s="74"/>
      <c r="F128" s="75"/>
      <c r="G128" s="118"/>
      <c r="H128" s="82"/>
      <c r="I128" s="76"/>
      <c r="J128" s="76"/>
      <c r="K128" s="76"/>
      <c r="L128" s="76"/>
      <c r="M128" s="67"/>
      <c r="N128" s="67">
        <f>+M128*G128</f>
        <v>0</v>
      </c>
      <c r="O128" s="18"/>
      <c r="P128" s="18"/>
      <c r="Q128" s="119"/>
      <c r="R128" s="77"/>
      <c r="S128" s="77"/>
      <c r="T128" s="77"/>
      <c r="U128" s="77"/>
      <c r="V128" s="77"/>
      <c r="W128" s="77"/>
      <c r="X128" s="77"/>
      <c r="Y128" s="77"/>
      <c r="Z128" s="77"/>
    </row>
    <row r="129" spans="1:26" s="78" customFormat="1" x14ac:dyDescent="0.25">
      <c r="A129" s="35">
        <f>+A128+1</f>
        <v>2</v>
      </c>
      <c r="B129" s="79"/>
      <c r="C129" s="80"/>
      <c r="D129" s="79"/>
      <c r="E129" s="74"/>
      <c r="F129" s="75"/>
      <c r="G129" s="75"/>
      <c r="H129" s="75"/>
      <c r="I129" s="76"/>
      <c r="J129" s="76"/>
      <c r="K129" s="76"/>
      <c r="L129" s="76"/>
      <c r="M129" s="67"/>
      <c r="N129" s="67"/>
      <c r="O129" s="18"/>
      <c r="P129" s="18"/>
      <c r="Q129" s="119"/>
      <c r="R129" s="77"/>
      <c r="S129" s="77"/>
      <c r="T129" s="77"/>
      <c r="U129" s="77"/>
      <c r="V129" s="77"/>
      <c r="W129" s="77"/>
      <c r="X129" s="77"/>
      <c r="Y129" s="77"/>
      <c r="Z129" s="77"/>
    </row>
    <row r="130" spans="1:26" s="78" customFormat="1" x14ac:dyDescent="0.25">
      <c r="A130" s="35">
        <f t="shared" ref="A130:A135" si="1">+A129+1</f>
        <v>3</v>
      </c>
      <c r="B130" s="79"/>
      <c r="C130" s="80"/>
      <c r="D130" s="79"/>
      <c r="E130" s="74"/>
      <c r="F130" s="75"/>
      <c r="G130" s="75"/>
      <c r="H130" s="75"/>
      <c r="I130" s="76"/>
      <c r="J130" s="76"/>
      <c r="K130" s="76"/>
      <c r="L130" s="76"/>
      <c r="M130" s="67"/>
      <c r="N130" s="67"/>
      <c r="O130" s="18"/>
      <c r="P130" s="18"/>
      <c r="Q130" s="119"/>
      <c r="R130" s="77"/>
      <c r="S130" s="77"/>
      <c r="T130" s="77"/>
      <c r="U130" s="77"/>
      <c r="V130" s="77"/>
      <c r="W130" s="77"/>
      <c r="X130" s="77"/>
      <c r="Y130" s="77"/>
      <c r="Z130" s="77"/>
    </row>
    <row r="131" spans="1:26" s="78" customFormat="1" x14ac:dyDescent="0.25">
      <c r="A131" s="35">
        <f t="shared" si="1"/>
        <v>4</v>
      </c>
      <c r="B131" s="79"/>
      <c r="C131" s="80"/>
      <c r="D131" s="79"/>
      <c r="E131" s="74"/>
      <c r="F131" s="75"/>
      <c r="G131" s="75"/>
      <c r="H131" s="75"/>
      <c r="I131" s="76"/>
      <c r="J131" s="76"/>
      <c r="K131" s="76"/>
      <c r="L131" s="76"/>
      <c r="M131" s="67"/>
      <c r="N131" s="67"/>
      <c r="O131" s="18"/>
      <c r="P131" s="18"/>
      <c r="Q131" s="119"/>
      <c r="R131" s="77"/>
      <c r="S131" s="77"/>
      <c r="T131" s="77"/>
      <c r="U131" s="77"/>
      <c r="V131" s="77"/>
      <c r="W131" s="77"/>
      <c r="X131" s="77"/>
      <c r="Y131" s="77"/>
      <c r="Z131" s="77"/>
    </row>
    <row r="132" spans="1:26" s="78" customFormat="1" x14ac:dyDescent="0.25">
      <c r="A132" s="35">
        <f t="shared" si="1"/>
        <v>5</v>
      </c>
      <c r="B132" s="79"/>
      <c r="C132" s="80"/>
      <c r="D132" s="79"/>
      <c r="E132" s="74"/>
      <c r="F132" s="75"/>
      <c r="G132" s="75"/>
      <c r="H132" s="75"/>
      <c r="I132" s="76"/>
      <c r="J132" s="76"/>
      <c r="K132" s="76"/>
      <c r="L132" s="76"/>
      <c r="M132" s="67"/>
      <c r="N132" s="67"/>
      <c r="O132" s="18"/>
      <c r="P132" s="18"/>
      <c r="Q132" s="119"/>
      <c r="R132" s="77"/>
      <c r="S132" s="77"/>
      <c r="T132" s="77"/>
      <c r="U132" s="77"/>
      <c r="V132" s="77"/>
      <c r="W132" s="77"/>
      <c r="X132" s="77"/>
      <c r="Y132" s="77"/>
      <c r="Z132" s="77"/>
    </row>
    <row r="133" spans="1:26" s="78" customFormat="1" x14ac:dyDescent="0.25">
      <c r="A133" s="35">
        <f t="shared" si="1"/>
        <v>6</v>
      </c>
      <c r="B133" s="79"/>
      <c r="C133" s="80"/>
      <c r="D133" s="79"/>
      <c r="E133" s="74"/>
      <c r="F133" s="75"/>
      <c r="G133" s="75"/>
      <c r="H133" s="75"/>
      <c r="I133" s="76"/>
      <c r="J133" s="76"/>
      <c r="K133" s="76"/>
      <c r="L133" s="76"/>
      <c r="M133" s="67"/>
      <c r="N133" s="67"/>
      <c r="O133" s="18"/>
      <c r="P133" s="18"/>
      <c r="Q133" s="119"/>
      <c r="R133" s="77"/>
      <c r="S133" s="77"/>
      <c r="T133" s="77"/>
      <c r="U133" s="77"/>
      <c r="V133" s="77"/>
      <c r="W133" s="77"/>
      <c r="X133" s="77"/>
      <c r="Y133" s="77"/>
      <c r="Z133" s="77"/>
    </row>
    <row r="134" spans="1:26" s="78" customFormat="1" x14ac:dyDescent="0.25">
      <c r="A134" s="35">
        <f t="shared" si="1"/>
        <v>7</v>
      </c>
      <c r="B134" s="79"/>
      <c r="C134" s="80"/>
      <c r="D134" s="79"/>
      <c r="E134" s="74"/>
      <c r="F134" s="75"/>
      <c r="G134" s="75"/>
      <c r="H134" s="75"/>
      <c r="I134" s="76"/>
      <c r="J134" s="76"/>
      <c r="K134" s="76"/>
      <c r="L134" s="76"/>
      <c r="M134" s="67"/>
      <c r="N134" s="67"/>
      <c r="O134" s="18"/>
      <c r="P134" s="18"/>
      <c r="Q134" s="119"/>
      <c r="R134" s="77"/>
      <c r="S134" s="77"/>
      <c r="T134" s="77"/>
      <c r="U134" s="77"/>
      <c r="V134" s="77"/>
      <c r="W134" s="77"/>
      <c r="X134" s="77"/>
      <c r="Y134" s="77"/>
      <c r="Z134" s="77"/>
    </row>
    <row r="135" spans="1:26" s="78" customFormat="1" x14ac:dyDescent="0.25">
      <c r="A135" s="35">
        <f t="shared" si="1"/>
        <v>8</v>
      </c>
      <c r="B135" s="79"/>
      <c r="C135" s="80"/>
      <c r="D135" s="79"/>
      <c r="E135" s="74"/>
      <c r="F135" s="75"/>
      <c r="G135" s="75"/>
      <c r="H135" s="75"/>
      <c r="I135" s="76"/>
      <c r="J135" s="76"/>
      <c r="K135" s="76"/>
      <c r="L135" s="76"/>
      <c r="M135" s="67"/>
      <c r="N135" s="67"/>
      <c r="O135" s="18"/>
      <c r="P135" s="18"/>
      <c r="Q135" s="119"/>
      <c r="R135" s="77"/>
      <c r="S135" s="77"/>
      <c r="T135" s="77"/>
      <c r="U135" s="77"/>
      <c r="V135" s="77"/>
      <c r="W135" s="77"/>
      <c r="X135" s="77"/>
      <c r="Y135" s="77"/>
      <c r="Z135" s="77"/>
    </row>
    <row r="136" spans="1:26" s="78" customFormat="1" x14ac:dyDescent="0.25">
      <c r="A136" s="35"/>
      <c r="B136" s="36" t="s">
        <v>16</v>
      </c>
      <c r="C136" s="80"/>
      <c r="D136" s="79"/>
      <c r="E136" s="74"/>
      <c r="F136" s="75"/>
      <c r="G136" s="75"/>
      <c r="H136" s="75"/>
      <c r="I136" s="76"/>
      <c r="J136" s="76"/>
      <c r="K136" s="81">
        <f t="shared" ref="K136:N136" si="2">SUM(K128:K135)</f>
        <v>0</v>
      </c>
      <c r="L136" s="81">
        <f t="shared" si="2"/>
        <v>0</v>
      </c>
      <c r="M136" s="117">
        <f t="shared" si="2"/>
        <v>0</v>
      </c>
      <c r="N136" s="81">
        <f t="shared" si="2"/>
        <v>0</v>
      </c>
      <c r="O136" s="18"/>
      <c r="P136" s="18"/>
      <c r="Q136" s="120"/>
    </row>
    <row r="137" spans="1:26" x14ac:dyDescent="0.25">
      <c r="B137" s="19"/>
      <c r="C137" s="19"/>
      <c r="D137" s="19"/>
      <c r="E137" s="20"/>
      <c r="F137" s="19"/>
      <c r="G137" s="19"/>
      <c r="H137" s="19"/>
      <c r="I137" s="19"/>
      <c r="J137" s="19"/>
      <c r="K137" s="19"/>
      <c r="L137" s="19"/>
      <c r="M137" s="19"/>
      <c r="N137" s="19"/>
      <c r="O137" s="19"/>
      <c r="P137" s="19"/>
    </row>
    <row r="138" spans="1:26" ht="18.75" x14ac:dyDescent="0.25">
      <c r="B138" s="40" t="s">
        <v>32</v>
      </c>
      <c r="C138" s="49">
        <f>+K136</f>
        <v>0</v>
      </c>
      <c r="H138" s="21"/>
      <c r="I138" s="21"/>
      <c r="J138" s="21"/>
      <c r="K138" s="21"/>
      <c r="L138" s="21"/>
      <c r="M138" s="21"/>
      <c r="N138" s="19"/>
      <c r="O138" s="19"/>
      <c r="P138" s="19"/>
    </row>
    <row r="140" spans="1:26" ht="15.75" thickBot="1" x14ac:dyDescent="0.3"/>
    <row r="141" spans="1:26" ht="37.15" customHeight="1" thickBot="1" x14ac:dyDescent="0.3">
      <c r="B141" s="51" t="s">
        <v>49</v>
      </c>
      <c r="C141" s="52" t="s">
        <v>50</v>
      </c>
      <c r="D141" s="51" t="s">
        <v>51</v>
      </c>
      <c r="E141" s="52" t="s">
        <v>55</v>
      </c>
    </row>
    <row r="142" spans="1:26" ht="41.45" customHeight="1" x14ac:dyDescent="0.25">
      <c r="B142" s="44" t="s">
        <v>116</v>
      </c>
      <c r="C142" s="47">
        <v>20</v>
      </c>
      <c r="D142" s="47">
        <v>0</v>
      </c>
      <c r="E142" s="233">
        <f>+D142+D143+D144</f>
        <v>0</v>
      </c>
    </row>
    <row r="143" spans="1:26" x14ac:dyDescent="0.25">
      <c r="B143" s="44" t="s">
        <v>117</v>
      </c>
      <c r="C143" s="38">
        <v>30</v>
      </c>
      <c r="D143" s="157">
        <v>0</v>
      </c>
      <c r="E143" s="234"/>
    </row>
    <row r="144" spans="1:26" ht="15.75" thickBot="1" x14ac:dyDescent="0.3">
      <c r="B144" s="44" t="s">
        <v>118</v>
      </c>
      <c r="C144" s="48">
        <v>40</v>
      </c>
      <c r="D144" s="48">
        <v>0</v>
      </c>
      <c r="E144" s="235"/>
    </row>
    <row r="146" spans="2:17" ht="15.75" thickBot="1" x14ac:dyDescent="0.3"/>
    <row r="147" spans="2:17" ht="27" thickBot="1" x14ac:dyDescent="0.3">
      <c r="B147" s="230" t="s">
        <v>52</v>
      </c>
      <c r="C147" s="231"/>
      <c r="D147" s="231"/>
      <c r="E147" s="231"/>
      <c r="F147" s="231"/>
      <c r="G147" s="231"/>
      <c r="H147" s="231"/>
      <c r="I147" s="231"/>
      <c r="J147" s="231"/>
      <c r="K147" s="231"/>
      <c r="L147" s="231"/>
      <c r="M147" s="231"/>
      <c r="N147" s="232"/>
    </row>
    <row r="149" spans="2:17" ht="76.5" customHeight="1" x14ac:dyDescent="0.25">
      <c r="B149" s="85" t="s">
        <v>0</v>
      </c>
      <c r="C149" s="85" t="s">
        <v>39</v>
      </c>
      <c r="D149" s="85" t="s">
        <v>40</v>
      </c>
      <c r="E149" s="85" t="s">
        <v>105</v>
      </c>
      <c r="F149" s="85" t="s">
        <v>107</v>
      </c>
      <c r="G149" s="85" t="s">
        <v>108</v>
      </c>
      <c r="H149" s="85" t="s">
        <v>109</v>
      </c>
      <c r="I149" s="85" t="s">
        <v>106</v>
      </c>
      <c r="J149" s="203" t="s">
        <v>110</v>
      </c>
      <c r="K149" s="204"/>
      <c r="L149" s="205"/>
      <c r="M149" s="85" t="s">
        <v>114</v>
      </c>
      <c r="N149" s="85" t="s">
        <v>41</v>
      </c>
      <c r="O149" s="85" t="s">
        <v>42</v>
      </c>
      <c r="P149" s="203" t="s">
        <v>3</v>
      </c>
      <c r="Q149" s="205"/>
    </row>
    <row r="150" spans="2:17" ht="36.75" customHeight="1" x14ac:dyDescent="0.25">
      <c r="B150" s="85"/>
      <c r="C150" s="85"/>
      <c r="D150" s="85"/>
      <c r="E150" s="85"/>
      <c r="F150" s="85"/>
      <c r="G150" s="85"/>
      <c r="H150" s="85"/>
      <c r="I150" s="85"/>
      <c r="J150" s="85" t="s">
        <v>111</v>
      </c>
      <c r="K150" s="85" t="s">
        <v>112</v>
      </c>
      <c r="L150" s="85" t="s">
        <v>113</v>
      </c>
      <c r="M150" s="85"/>
      <c r="N150" s="85"/>
      <c r="O150" s="85"/>
      <c r="P150" s="155"/>
      <c r="Q150" s="156"/>
    </row>
    <row r="151" spans="2:17" s="171" customFormat="1" ht="60.75" customHeight="1" x14ac:dyDescent="0.25">
      <c r="B151" s="165" t="s">
        <v>320</v>
      </c>
      <c r="C151" s="165" t="s">
        <v>222</v>
      </c>
      <c r="D151" s="163" t="s">
        <v>219</v>
      </c>
      <c r="E151" s="163">
        <v>24331817</v>
      </c>
      <c r="F151" s="163" t="s">
        <v>220</v>
      </c>
      <c r="G151" s="171" t="s">
        <v>277</v>
      </c>
      <c r="H151" s="172">
        <v>39318</v>
      </c>
      <c r="I151" s="167"/>
      <c r="J151" s="173"/>
      <c r="K151" s="173"/>
      <c r="L151" s="163"/>
      <c r="M151" s="163" t="s">
        <v>126</v>
      </c>
      <c r="N151" s="163" t="s">
        <v>126</v>
      </c>
      <c r="O151" s="163" t="s">
        <v>127</v>
      </c>
      <c r="P151" s="206" t="s">
        <v>321</v>
      </c>
      <c r="Q151" s="206"/>
    </row>
    <row r="152" spans="2:17" s="171" customFormat="1" ht="60.75" customHeight="1" x14ac:dyDescent="0.25">
      <c r="B152" s="165" t="s">
        <v>320</v>
      </c>
      <c r="C152" s="165" t="s">
        <v>222</v>
      </c>
      <c r="D152" s="163" t="s">
        <v>221</v>
      </c>
      <c r="E152" s="163">
        <v>10283666</v>
      </c>
      <c r="F152" s="163" t="s">
        <v>223</v>
      </c>
      <c r="G152" s="163" t="s">
        <v>296</v>
      </c>
      <c r="H152" s="172">
        <v>37337</v>
      </c>
      <c r="I152" s="167"/>
      <c r="J152" s="173"/>
      <c r="K152" s="173"/>
      <c r="L152" s="163"/>
      <c r="M152" s="163" t="s">
        <v>126</v>
      </c>
      <c r="N152" s="163" t="s">
        <v>126</v>
      </c>
      <c r="O152" s="163" t="s">
        <v>127</v>
      </c>
      <c r="P152" s="206" t="s">
        <v>321</v>
      </c>
      <c r="Q152" s="206"/>
    </row>
    <row r="153" spans="2:17" s="171" customFormat="1" ht="60.75" customHeight="1" x14ac:dyDescent="0.25">
      <c r="B153" s="165" t="s">
        <v>122</v>
      </c>
      <c r="C153" s="165" t="s">
        <v>222</v>
      </c>
      <c r="D153" s="171" t="s">
        <v>224</v>
      </c>
      <c r="E153" s="163">
        <v>30284970</v>
      </c>
      <c r="F153" s="163" t="s">
        <v>206</v>
      </c>
      <c r="G153" s="163" t="s">
        <v>288</v>
      </c>
      <c r="H153" s="172">
        <v>32262</v>
      </c>
      <c r="I153" s="173"/>
      <c r="J153" s="163" t="s">
        <v>235</v>
      </c>
      <c r="K153" s="163" t="s">
        <v>297</v>
      </c>
      <c r="L153" s="163" t="s">
        <v>298</v>
      </c>
      <c r="M153" s="163" t="s">
        <v>126</v>
      </c>
      <c r="N153" s="163" t="s">
        <v>126</v>
      </c>
      <c r="O153" s="163" t="s">
        <v>126</v>
      </c>
      <c r="P153" s="206"/>
      <c r="Q153" s="206"/>
    </row>
    <row r="154" spans="2:17" s="171" customFormat="1" ht="60.75" customHeight="1" x14ac:dyDescent="0.25">
      <c r="B154" s="165" t="s">
        <v>122</v>
      </c>
      <c r="C154" s="165" t="s">
        <v>222</v>
      </c>
      <c r="D154" s="171" t="s">
        <v>225</v>
      </c>
      <c r="E154" s="163">
        <v>10279776</v>
      </c>
      <c r="F154" s="163" t="s">
        <v>226</v>
      </c>
      <c r="G154" s="163"/>
      <c r="H154" s="163"/>
      <c r="I154" s="167"/>
      <c r="J154" s="173"/>
      <c r="K154" s="173"/>
      <c r="L154" s="163"/>
      <c r="M154" s="163" t="s">
        <v>126</v>
      </c>
      <c r="N154" s="163" t="s">
        <v>126</v>
      </c>
      <c r="O154" s="163" t="s">
        <v>127</v>
      </c>
      <c r="P154" s="206" t="s">
        <v>322</v>
      </c>
      <c r="Q154" s="206"/>
    </row>
    <row r="155" spans="2:17" s="171" customFormat="1" ht="33.6" customHeight="1" x14ac:dyDescent="0.25">
      <c r="B155" s="165" t="s">
        <v>123</v>
      </c>
      <c r="C155" s="174" t="s">
        <v>229</v>
      </c>
      <c r="D155" s="163" t="s">
        <v>227</v>
      </c>
      <c r="E155" s="163">
        <v>10289719</v>
      </c>
      <c r="F155" s="163" t="s">
        <v>228</v>
      </c>
      <c r="G155" s="163" t="s">
        <v>288</v>
      </c>
      <c r="H155" s="172">
        <v>35519</v>
      </c>
      <c r="I155" s="167"/>
      <c r="J155" s="173"/>
      <c r="K155" s="173"/>
      <c r="L155" s="163"/>
      <c r="M155" s="163" t="s">
        <v>126</v>
      </c>
      <c r="N155" s="163" t="s">
        <v>126</v>
      </c>
      <c r="O155" s="163" t="s">
        <v>127</v>
      </c>
      <c r="P155" s="206" t="s">
        <v>321</v>
      </c>
      <c r="Q155" s="206"/>
    </row>
    <row r="156" spans="2:17" x14ac:dyDescent="0.25">
      <c r="C156" s="136"/>
    </row>
    <row r="158" spans="2:17" ht="15.75" thickBot="1" x14ac:dyDescent="0.3"/>
    <row r="159" spans="2:17" ht="54" customHeight="1" x14ac:dyDescent="0.25">
      <c r="B159" s="88" t="s">
        <v>33</v>
      </c>
      <c r="C159" s="88" t="s">
        <v>49</v>
      </c>
      <c r="D159" s="85" t="s">
        <v>50</v>
      </c>
      <c r="E159" s="88" t="s">
        <v>51</v>
      </c>
      <c r="F159" s="52" t="s">
        <v>56</v>
      </c>
      <c r="G159" s="60"/>
    </row>
    <row r="160" spans="2:17" ht="120.75" customHeight="1" x14ac:dyDescent="0.2">
      <c r="B160" s="224" t="s">
        <v>53</v>
      </c>
      <c r="C160" s="3" t="s">
        <v>119</v>
      </c>
      <c r="D160" s="157">
        <v>25</v>
      </c>
      <c r="E160" s="157">
        <v>0</v>
      </c>
      <c r="F160" s="225">
        <f>+E160+E161+E162</f>
        <v>0</v>
      </c>
      <c r="G160" s="61"/>
    </row>
    <row r="161" spans="2:7" ht="76.150000000000006" customHeight="1" x14ac:dyDescent="0.2">
      <c r="B161" s="224"/>
      <c r="C161" s="3" t="s">
        <v>120</v>
      </c>
      <c r="D161" s="50">
        <v>25</v>
      </c>
      <c r="E161" s="157">
        <v>0</v>
      </c>
      <c r="F161" s="226"/>
      <c r="G161" s="61"/>
    </row>
    <row r="162" spans="2:7" ht="69" customHeight="1" x14ac:dyDescent="0.2">
      <c r="B162" s="224"/>
      <c r="C162" s="3" t="s">
        <v>121</v>
      </c>
      <c r="D162" s="157">
        <v>10</v>
      </c>
      <c r="E162" s="157">
        <v>0</v>
      </c>
      <c r="F162" s="227"/>
      <c r="G162" s="61"/>
    </row>
    <row r="163" spans="2:7" x14ac:dyDescent="0.25">
      <c r="C163" s="69"/>
    </row>
    <row r="166" spans="2:7" x14ac:dyDescent="0.25">
      <c r="B166" s="87" t="s">
        <v>57</v>
      </c>
    </row>
    <row r="169" spans="2:7" x14ac:dyDescent="0.25">
      <c r="B169" s="89" t="s">
        <v>33</v>
      </c>
      <c r="C169" s="89" t="s">
        <v>58</v>
      </c>
      <c r="D169" s="88" t="s">
        <v>51</v>
      </c>
      <c r="E169" s="88" t="s">
        <v>16</v>
      </c>
    </row>
    <row r="170" spans="2:7" ht="28.5" x14ac:dyDescent="0.25">
      <c r="B170" s="70" t="s">
        <v>59</v>
      </c>
      <c r="C170" s="71">
        <v>0</v>
      </c>
      <c r="D170" s="157">
        <f>+E142</f>
        <v>0</v>
      </c>
      <c r="E170" s="228">
        <f>+D170+D171</f>
        <v>0</v>
      </c>
    </row>
    <row r="171" spans="2:7" ht="42.75" x14ac:dyDescent="0.25">
      <c r="B171" s="70" t="s">
        <v>60</v>
      </c>
      <c r="C171" s="71">
        <v>60</v>
      </c>
      <c r="D171" s="157">
        <f>+F160</f>
        <v>0</v>
      </c>
      <c r="E171" s="229"/>
    </row>
  </sheetData>
  <sheetProtection algorithmName="SHA-512" hashValue="pW0eBn1HKI0A1dLobAwB78uNLMHxVMHYT7B4dWj13CAp9pZI493Uda7TVOr8ImoOOZjFV9WTcIwYuvkShS3tzw==" saltValue="4f2snLgSWAHvSBjOAI8fGw==" spinCount="100000" sheet="1" objects="1" scenarios="1"/>
  <mergeCells count="56">
    <mergeCell ref="P110:Q110"/>
    <mergeCell ref="P112:Q112"/>
    <mergeCell ref="P153:Q153"/>
    <mergeCell ref="P152:Q152"/>
    <mergeCell ref="O63:P63"/>
    <mergeCell ref="O88:P88"/>
    <mergeCell ref="O64:P64"/>
    <mergeCell ref="O65:P65"/>
    <mergeCell ref="O85:P85"/>
    <mergeCell ref="O86:P86"/>
    <mergeCell ref="O87:P87"/>
    <mergeCell ref="B160:B162"/>
    <mergeCell ref="F160:F162"/>
    <mergeCell ref="E170:E171"/>
    <mergeCell ref="B2:P2"/>
    <mergeCell ref="B121:P121"/>
    <mergeCell ref="B147:N147"/>
    <mergeCell ref="E142:E144"/>
    <mergeCell ref="B114:N114"/>
    <mergeCell ref="D117:E117"/>
    <mergeCell ref="D118:E118"/>
    <mergeCell ref="B124:N124"/>
    <mergeCell ref="P99:Q99"/>
    <mergeCell ref="B94:N94"/>
    <mergeCell ref="E39:E40"/>
    <mergeCell ref="O62:P62"/>
    <mergeCell ref="B59:N59"/>
    <mergeCell ref="C57:N57"/>
    <mergeCell ref="B14:C20"/>
    <mergeCell ref="D53:E53"/>
    <mergeCell ref="M44:N44"/>
    <mergeCell ref="B53:B54"/>
    <mergeCell ref="C53:C54"/>
    <mergeCell ref="B4:P4"/>
    <mergeCell ref="B21:C21"/>
    <mergeCell ref="C6:N6"/>
    <mergeCell ref="C7:N7"/>
    <mergeCell ref="C8:N8"/>
    <mergeCell ref="C9:N9"/>
    <mergeCell ref="C10:E10"/>
    <mergeCell ref="J149:L149"/>
    <mergeCell ref="P149:Q149"/>
    <mergeCell ref="P151:Q151"/>
    <mergeCell ref="P155:Q155"/>
    <mergeCell ref="J99:L99"/>
    <mergeCell ref="P101:Q101"/>
    <mergeCell ref="P111:Q111"/>
    <mergeCell ref="P102:Q102"/>
    <mergeCell ref="P103:Q103"/>
    <mergeCell ref="P104:Q104"/>
    <mergeCell ref="P105:Q105"/>
    <mergeCell ref="P106:Q106"/>
    <mergeCell ref="P107:Q107"/>
    <mergeCell ref="P108:Q108"/>
    <mergeCell ref="P154:Q154"/>
    <mergeCell ref="P109:Q109"/>
  </mergeCells>
  <dataValidations count="2">
    <dataValidation type="decimal" allowBlank="1" showInputMessage="1" showErrorMessage="1" sqref="WVH982906 WLL982906 C65402 IV65402 SR65402 ACN65402 AMJ65402 AWF65402 BGB65402 BPX65402 BZT65402 CJP65402 CTL65402 DDH65402 DND65402 DWZ65402 EGV65402 EQR65402 FAN65402 FKJ65402 FUF65402 GEB65402 GNX65402 GXT65402 HHP65402 HRL65402 IBH65402 ILD65402 IUZ65402 JEV65402 JOR65402 JYN65402 KIJ65402 KSF65402 LCB65402 LLX65402 LVT65402 MFP65402 MPL65402 MZH65402 NJD65402 NSZ65402 OCV65402 OMR65402 OWN65402 PGJ65402 PQF65402 QAB65402 QJX65402 QTT65402 RDP65402 RNL65402 RXH65402 SHD65402 SQZ65402 TAV65402 TKR65402 TUN65402 UEJ65402 UOF65402 UYB65402 VHX65402 VRT65402 WBP65402 WLL65402 WVH65402 C130938 IV130938 SR130938 ACN130938 AMJ130938 AWF130938 BGB130938 BPX130938 BZT130938 CJP130938 CTL130938 DDH130938 DND130938 DWZ130938 EGV130938 EQR130938 FAN130938 FKJ130938 FUF130938 GEB130938 GNX130938 GXT130938 HHP130938 HRL130938 IBH130938 ILD130938 IUZ130938 JEV130938 JOR130938 JYN130938 KIJ130938 KSF130938 LCB130938 LLX130938 LVT130938 MFP130938 MPL130938 MZH130938 NJD130938 NSZ130938 OCV130938 OMR130938 OWN130938 PGJ130938 PQF130938 QAB130938 QJX130938 QTT130938 RDP130938 RNL130938 RXH130938 SHD130938 SQZ130938 TAV130938 TKR130938 TUN130938 UEJ130938 UOF130938 UYB130938 VHX130938 VRT130938 WBP130938 WLL130938 WVH130938 C196474 IV196474 SR196474 ACN196474 AMJ196474 AWF196474 BGB196474 BPX196474 BZT196474 CJP196474 CTL196474 DDH196474 DND196474 DWZ196474 EGV196474 EQR196474 FAN196474 FKJ196474 FUF196474 GEB196474 GNX196474 GXT196474 HHP196474 HRL196474 IBH196474 ILD196474 IUZ196474 JEV196474 JOR196474 JYN196474 KIJ196474 KSF196474 LCB196474 LLX196474 LVT196474 MFP196474 MPL196474 MZH196474 NJD196474 NSZ196474 OCV196474 OMR196474 OWN196474 PGJ196474 PQF196474 QAB196474 QJX196474 QTT196474 RDP196474 RNL196474 RXH196474 SHD196474 SQZ196474 TAV196474 TKR196474 TUN196474 UEJ196474 UOF196474 UYB196474 VHX196474 VRT196474 WBP196474 WLL196474 WVH196474 C262010 IV262010 SR262010 ACN262010 AMJ262010 AWF262010 BGB262010 BPX262010 BZT262010 CJP262010 CTL262010 DDH262010 DND262010 DWZ262010 EGV262010 EQR262010 FAN262010 FKJ262010 FUF262010 GEB262010 GNX262010 GXT262010 HHP262010 HRL262010 IBH262010 ILD262010 IUZ262010 JEV262010 JOR262010 JYN262010 KIJ262010 KSF262010 LCB262010 LLX262010 LVT262010 MFP262010 MPL262010 MZH262010 NJD262010 NSZ262010 OCV262010 OMR262010 OWN262010 PGJ262010 PQF262010 QAB262010 QJX262010 QTT262010 RDP262010 RNL262010 RXH262010 SHD262010 SQZ262010 TAV262010 TKR262010 TUN262010 UEJ262010 UOF262010 UYB262010 VHX262010 VRT262010 WBP262010 WLL262010 WVH262010 C327546 IV327546 SR327546 ACN327546 AMJ327546 AWF327546 BGB327546 BPX327546 BZT327546 CJP327546 CTL327546 DDH327546 DND327546 DWZ327546 EGV327546 EQR327546 FAN327546 FKJ327546 FUF327546 GEB327546 GNX327546 GXT327546 HHP327546 HRL327546 IBH327546 ILD327546 IUZ327546 JEV327546 JOR327546 JYN327546 KIJ327546 KSF327546 LCB327546 LLX327546 LVT327546 MFP327546 MPL327546 MZH327546 NJD327546 NSZ327546 OCV327546 OMR327546 OWN327546 PGJ327546 PQF327546 QAB327546 QJX327546 QTT327546 RDP327546 RNL327546 RXH327546 SHD327546 SQZ327546 TAV327546 TKR327546 TUN327546 UEJ327546 UOF327546 UYB327546 VHX327546 VRT327546 WBP327546 WLL327546 WVH327546 C393082 IV393082 SR393082 ACN393082 AMJ393082 AWF393082 BGB393082 BPX393082 BZT393082 CJP393082 CTL393082 DDH393082 DND393082 DWZ393082 EGV393082 EQR393082 FAN393082 FKJ393082 FUF393082 GEB393082 GNX393082 GXT393082 HHP393082 HRL393082 IBH393082 ILD393082 IUZ393082 JEV393082 JOR393082 JYN393082 KIJ393082 KSF393082 LCB393082 LLX393082 LVT393082 MFP393082 MPL393082 MZH393082 NJD393082 NSZ393082 OCV393082 OMR393082 OWN393082 PGJ393082 PQF393082 QAB393082 QJX393082 QTT393082 RDP393082 RNL393082 RXH393082 SHD393082 SQZ393082 TAV393082 TKR393082 TUN393082 UEJ393082 UOF393082 UYB393082 VHX393082 VRT393082 WBP393082 WLL393082 WVH393082 C458618 IV458618 SR458618 ACN458618 AMJ458618 AWF458618 BGB458618 BPX458618 BZT458618 CJP458618 CTL458618 DDH458618 DND458618 DWZ458618 EGV458618 EQR458618 FAN458618 FKJ458618 FUF458618 GEB458618 GNX458618 GXT458618 HHP458618 HRL458618 IBH458618 ILD458618 IUZ458618 JEV458618 JOR458618 JYN458618 KIJ458618 KSF458618 LCB458618 LLX458618 LVT458618 MFP458618 MPL458618 MZH458618 NJD458618 NSZ458618 OCV458618 OMR458618 OWN458618 PGJ458618 PQF458618 QAB458618 QJX458618 QTT458618 RDP458618 RNL458618 RXH458618 SHD458618 SQZ458618 TAV458618 TKR458618 TUN458618 UEJ458618 UOF458618 UYB458618 VHX458618 VRT458618 WBP458618 WLL458618 WVH458618 C524154 IV524154 SR524154 ACN524154 AMJ524154 AWF524154 BGB524154 BPX524154 BZT524154 CJP524154 CTL524154 DDH524154 DND524154 DWZ524154 EGV524154 EQR524154 FAN524154 FKJ524154 FUF524154 GEB524154 GNX524154 GXT524154 HHP524154 HRL524154 IBH524154 ILD524154 IUZ524154 JEV524154 JOR524154 JYN524154 KIJ524154 KSF524154 LCB524154 LLX524154 LVT524154 MFP524154 MPL524154 MZH524154 NJD524154 NSZ524154 OCV524154 OMR524154 OWN524154 PGJ524154 PQF524154 QAB524154 QJX524154 QTT524154 RDP524154 RNL524154 RXH524154 SHD524154 SQZ524154 TAV524154 TKR524154 TUN524154 UEJ524154 UOF524154 UYB524154 VHX524154 VRT524154 WBP524154 WLL524154 WVH524154 C589690 IV589690 SR589690 ACN589690 AMJ589690 AWF589690 BGB589690 BPX589690 BZT589690 CJP589690 CTL589690 DDH589690 DND589690 DWZ589690 EGV589690 EQR589690 FAN589690 FKJ589690 FUF589690 GEB589690 GNX589690 GXT589690 HHP589690 HRL589690 IBH589690 ILD589690 IUZ589690 JEV589690 JOR589690 JYN589690 KIJ589690 KSF589690 LCB589690 LLX589690 LVT589690 MFP589690 MPL589690 MZH589690 NJD589690 NSZ589690 OCV589690 OMR589690 OWN589690 PGJ589690 PQF589690 QAB589690 QJX589690 QTT589690 RDP589690 RNL589690 RXH589690 SHD589690 SQZ589690 TAV589690 TKR589690 TUN589690 UEJ589690 UOF589690 UYB589690 VHX589690 VRT589690 WBP589690 WLL589690 WVH589690 C655226 IV655226 SR655226 ACN655226 AMJ655226 AWF655226 BGB655226 BPX655226 BZT655226 CJP655226 CTL655226 DDH655226 DND655226 DWZ655226 EGV655226 EQR655226 FAN655226 FKJ655226 FUF655226 GEB655226 GNX655226 GXT655226 HHP655226 HRL655226 IBH655226 ILD655226 IUZ655226 JEV655226 JOR655226 JYN655226 KIJ655226 KSF655226 LCB655226 LLX655226 LVT655226 MFP655226 MPL655226 MZH655226 NJD655226 NSZ655226 OCV655226 OMR655226 OWN655226 PGJ655226 PQF655226 QAB655226 QJX655226 QTT655226 RDP655226 RNL655226 RXH655226 SHD655226 SQZ655226 TAV655226 TKR655226 TUN655226 UEJ655226 UOF655226 UYB655226 VHX655226 VRT655226 WBP655226 WLL655226 WVH655226 C720762 IV720762 SR720762 ACN720762 AMJ720762 AWF720762 BGB720762 BPX720762 BZT720762 CJP720762 CTL720762 DDH720762 DND720762 DWZ720762 EGV720762 EQR720762 FAN720762 FKJ720762 FUF720762 GEB720762 GNX720762 GXT720762 HHP720762 HRL720762 IBH720762 ILD720762 IUZ720762 JEV720762 JOR720762 JYN720762 KIJ720762 KSF720762 LCB720762 LLX720762 LVT720762 MFP720762 MPL720762 MZH720762 NJD720762 NSZ720762 OCV720762 OMR720762 OWN720762 PGJ720762 PQF720762 QAB720762 QJX720762 QTT720762 RDP720762 RNL720762 RXH720762 SHD720762 SQZ720762 TAV720762 TKR720762 TUN720762 UEJ720762 UOF720762 UYB720762 VHX720762 VRT720762 WBP720762 WLL720762 WVH720762 C786298 IV786298 SR786298 ACN786298 AMJ786298 AWF786298 BGB786298 BPX786298 BZT786298 CJP786298 CTL786298 DDH786298 DND786298 DWZ786298 EGV786298 EQR786298 FAN786298 FKJ786298 FUF786298 GEB786298 GNX786298 GXT786298 HHP786298 HRL786298 IBH786298 ILD786298 IUZ786298 JEV786298 JOR786298 JYN786298 KIJ786298 KSF786298 LCB786298 LLX786298 LVT786298 MFP786298 MPL786298 MZH786298 NJD786298 NSZ786298 OCV786298 OMR786298 OWN786298 PGJ786298 PQF786298 QAB786298 QJX786298 QTT786298 RDP786298 RNL786298 RXH786298 SHD786298 SQZ786298 TAV786298 TKR786298 TUN786298 UEJ786298 UOF786298 UYB786298 VHX786298 VRT786298 WBP786298 WLL786298 WVH786298 C851834 IV851834 SR851834 ACN851834 AMJ851834 AWF851834 BGB851834 BPX851834 BZT851834 CJP851834 CTL851834 DDH851834 DND851834 DWZ851834 EGV851834 EQR851834 FAN851834 FKJ851834 FUF851834 GEB851834 GNX851834 GXT851834 HHP851834 HRL851834 IBH851834 ILD851834 IUZ851834 JEV851834 JOR851834 JYN851834 KIJ851834 KSF851834 LCB851834 LLX851834 LVT851834 MFP851834 MPL851834 MZH851834 NJD851834 NSZ851834 OCV851834 OMR851834 OWN851834 PGJ851834 PQF851834 QAB851834 QJX851834 QTT851834 RDP851834 RNL851834 RXH851834 SHD851834 SQZ851834 TAV851834 TKR851834 TUN851834 UEJ851834 UOF851834 UYB851834 VHX851834 VRT851834 WBP851834 WLL851834 WVH851834 C917370 IV917370 SR917370 ACN917370 AMJ917370 AWF917370 BGB917370 BPX917370 BZT917370 CJP917370 CTL917370 DDH917370 DND917370 DWZ917370 EGV917370 EQR917370 FAN917370 FKJ917370 FUF917370 GEB917370 GNX917370 GXT917370 HHP917370 HRL917370 IBH917370 ILD917370 IUZ917370 JEV917370 JOR917370 JYN917370 KIJ917370 KSF917370 LCB917370 LLX917370 LVT917370 MFP917370 MPL917370 MZH917370 NJD917370 NSZ917370 OCV917370 OMR917370 OWN917370 PGJ917370 PQF917370 QAB917370 QJX917370 QTT917370 RDP917370 RNL917370 RXH917370 SHD917370 SQZ917370 TAV917370 TKR917370 TUN917370 UEJ917370 UOF917370 UYB917370 VHX917370 VRT917370 WBP917370 WLL917370 WVH917370 C982906 IV982906 SR982906 ACN982906 AMJ982906 AWF982906 BGB982906 BPX982906 BZT982906 CJP982906 CTL982906 DDH982906 DND982906 DWZ982906 EGV982906 EQR982906 FAN982906 FKJ982906 FUF982906 GEB982906 GNX982906 GXT982906 HHP982906 HRL982906 IBH982906 ILD982906 IUZ982906 JEV982906 JOR982906 JYN982906 KIJ982906 KSF982906 LCB982906 LLX982906 LVT982906 MFP982906 MPL982906 MZH982906 NJD982906 NSZ982906 OCV982906 OMR982906 OWN982906 PGJ982906 PQF982906 QAB982906 QJX982906 QTT982906 RDP982906 RNL982906 RXH982906 SHD982906 SQZ982906 TAV982906 TKR982906 TUN982906 UEJ982906 UOF982906 UYB982906 VHX982906 VRT982906 WBP982906 IV23:IV43 SR23:SR43 ACN23:ACN43 AMJ23:AMJ43 AWF23:AWF43 BGB23:BGB43 BPX23:BPX43 BZT23:BZT43 CJP23:CJP43 CTL23:CTL43 DDH23:DDH43 DND23:DND43 DWZ23:DWZ43 EGV23:EGV43 EQR23:EQR43 FAN23:FAN43 FKJ23:FKJ43 FUF23:FUF43 GEB23:GEB43 GNX23:GNX43 GXT23:GXT43 HHP23:HHP43 HRL23:HRL43 IBH23:IBH43 ILD23:ILD43 IUZ23:IUZ43 JEV23:JEV43 JOR23:JOR43 JYN23:JYN43 KIJ23:KIJ43 KSF23:KSF43 LCB23:LCB43 LLX23:LLX43 LVT23:LVT43 MFP23:MFP43 MPL23:MPL43 MZH23:MZH43 NJD23:NJD43 NSZ23:NSZ43 OCV23:OCV43 OMR23:OMR43 OWN23:OWN43 PGJ23:PGJ43 PQF23:PQF43 QAB23:QAB43 QJX23:QJX43 QTT23:QTT43 RDP23:RDP43 RNL23:RNL43 RXH23:RXH43 SHD23:SHD43 SQZ23:SQZ43 TAV23:TAV43 TKR23:TKR43 TUN23:TUN43 UEJ23:UEJ43 UOF23:UOF43 UYB23:UYB43 VHX23:VHX43 VRT23:VRT43 WBP23:WBP43 WLL23:WLL43 WVH23:WVH43">
      <formula1>0</formula1>
      <formula2>1</formula2>
    </dataValidation>
    <dataValidation type="list" allowBlank="1" showInputMessage="1" showErrorMessage="1" sqref="WVE982906 A65402 IS65402 SO65402 ACK65402 AMG65402 AWC65402 BFY65402 BPU65402 BZQ65402 CJM65402 CTI65402 DDE65402 DNA65402 DWW65402 EGS65402 EQO65402 FAK65402 FKG65402 FUC65402 GDY65402 GNU65402 GXQ65402 HHM65402 HRI65402 IBE65402 ILA65402 IUW65402 JES65402 JOO65402 JYK65402 KIG65402 KSC65402 LBY65402 LLU65402 LVQ65402 MFM65402 MPI65402 MZE65402 NJA65402 NSW65402 OCS65402 OMO65402 OWK65402 PGG65402 PQC65402 PZY65402 QJU65402 QTQ65402 RDM65402 RNI65402 RXE65402 SHA65402 SQW65402 TAS65402 TKO65402 TUK65402 UEG65402 UOC65402 UXY65402 VHU65402 VRQ65402 WBM65402 WLI65402 WVE65402 A130938 IS130938 SO130938 ACK130938 AMG130938 AWC130938 BFY130938 BPU130938 BZQ130938 CJM130938 CTI130938 DDE130938 DNA130938 DWW130938 EGS130938 EQO130938 FAK130938 FKG130938 FUC130938 GDY130938 GNU130938 GXQ130938 HHM130938 HRI130938 IBE130938 ILA130938 IUW130938 JES130938 JOO130938 JYK130938 KIG130938 KSC130938 LBY130938 LLU130938 LVQ130938 MFM130938 MPI130938 MZE130938 NJA130938 NSW130938 OCS130938 OMO130938 OWK130938 PGG130938 PQC130938 PZY130938 QJU130938 QTQ130938 RDM130938 RNI130938 RXE130938 SHA130938 SQW130938 TAS130938 TKO130938 TUK130938 UEG130938 UOC130938 UXY130938 VHU130938 VRQ130938 WBM130938 WLI130938 WVE130938 A196474 IS196474 SO196474 ACK196474 AMG196474 AWC196474 BFY196474 BPU196474 BZQ196474 CJM196474 CTI196474 DDE196474 DNA196474 DWW196474 EGS196474 EQO196474 FAK196474 FKG196474 FUC196474 GDY196474 GNU196474 GXQ196474 HHM196474 HRI196474 IBE196474 ILA196474 IUW196474 JES196474 JOO196474 JYK196474 KIG196474 KSC196474 LBY196474 LLU196474 LVQ196474 MFM196474 MPI196474 MZE196474 NJA196474 NSW196474 OCS196474 OMO196474 OWK196474 PGG196474 PQC196474 PZY196474 QJU196474 QTQ196474 RDM196474 RNI196474 RXE196474 SHA196474 SQW196474 TAS196474 TKO196474 TUK196474 UEG196474 UOC196474 UXY196474 VHU196474 VRQ196474 WBM196474 WLI196474 WVE196474 A262010 IS262010 SO262010 ACK262010 AMG262010 AWC262010 BFY262010 BPU262010 BZQ262010 CJM262010 CTI262010 DDE262010 DNA262010 DWW262010 EGS262010 EQO262010 FAK262010 FKG262010 FUC262010 GDY262010 GNU262010 GXQ262010 HHM262010 HRI262010 IBE262010 ILA262010 IUW262010 JES262010 JOO262010 JYK262010 KIG262010 KSC262010 LBY262010 LLU262010 LVQ262010 MFM262010 MPI262010 MZE262010 NJA262010 NSW262010 OCS262010 OMO262010 OWK262010 PGG262010 PQC262010 PZY262010 QJU262010 QTQ262010 RDM262010 RNI262010 RXE262010 SHA262010 SQW262010 TAS262010 TKO262010 TUK262010 UEG262010 UOC262010 UXY262010 VHU262010 VRQ262010 WBM262010 WLI262010 WVE262010 A327546 IS327546 SO327546 ACK327546 AMG327546 AWC327546 BFY327546 BPU327546 BZQ327546 CJM327546 CTI327546 DDE327546 DNA327546 DWW327546 EGS327546 EQO327546 FAK327546 FKG327546 FUC327546 GDY327546 GNU327546 GXQ327546 HHM327546 HRI327546 IBE327546 ILA327546 IUW327546 JES327546 JOO327546 JYK327546 KIG327546 KSC327546 LBY327546 LLU327546 LVQ327546 MFM327546 MPI327546 MZE327546 NJA327546 NSW327546 OCS327546 OMO327546 OWK327546 PGG327546 PQC327546 PZY327546 QJU327546 QTQ327546 RDM327546 RNI327546 RXE327546 SHA327546 SQW327546 TAS327546 TKO327546 TUK327546 UEG327546 UOC327546 UXY327546 VHU327546 VRQ327546 WBM327546 WLI327546 WVE327546 A393082 IS393082 SO393082 ACK393082 AMG393082 AWC393082 BFY393082 BPU393082 BZQ393082 CJM393082 CTI393082 DDE393082 DNA393082 DWW393082 EGS393082 EQO393082 FAK393082 FKG393082 FUC393082 GDY393082 GNU393082 GXQ393082 HHM393082 HRI393082 IBE393082 ILA393082 IUW393082 JES393082 JOO393082 JYK393082 KIG393082 KSC393082 LBY393082 LLU393082 LVQ393082 MFM393082 MPI393082 MZE393082 NJA393082 NSW393082 OCS393082 OMO393082 OWK393082 PGG393082 PQC393082 PZY393082 QJU393082 QTQ393082 RDM393082 RNI393082 RXE393082 SHA393082 SQW393082 TAS393082 TKO393082 TUK393082 UEG393082 UOC393082 UXY393082 VHU393082 VRQ393082 WBM393082 WLI393082 WVE393082 A458618 IS458618 SO458618 ACK458618 AMG458618 AWC458618 BFY458618 BPU458618 BZQ458618 CJM458618 CTI458618 DDE458618 DNA458618 DWW458618 EGS458618 EQO458618 FAK458618 FKG458618 FUC458618 GDY458618 GNU458618 GXQ458618 HHM458618 HRI458618 IBE458618 ILA458618 IUW458618 JES458618 JOO458618 JYK458618 KIG458618 KSC458618 LBY458618 LLU458618 LVQ458618 MFM458618 MPI458618 MZE458618 NJA458618 NSW458618 OCS458618 OMO458618 OWK458618 PGG458618 PQC458618 PZY458618 QJU458618 QTQ458618 RDM458618 RNI458618 RXE458618 SHA458618 SQW458618 TAS458618 TKO458618 TUK458618 UEG458618 UOC458618 UXY458618 VHU458618 VRQ458618 WBM458618 WLI458618 WVE458618 A524154 IS524154 SO524154 ACK524154 AMG524154 AWC524154 BFY524154 BPU524154 BZQ524154 CJM524154 CTI524154 DDE524154 DNA524154 DWW524154 EGS524154 EQO524154 FAK524154 FKG524154 FUC524154 GDY524154 GNU524154 GXQ524154 HHM524154 HRI524154 IBE524154 ILA524154 IUW524154 JES524154 JOO524154 JYK524154 KIG524154 KSC524154 LBY524154 LLU524154 LVQ524154 MFM524154 MPI524154 MZE524154 NJA524154 NSW524154 OCS524154 OMO524154 OWK524154 PGG524154 PQC524154 PZY524154 QJU524154 QTQ524154 RDM524154 RNI524154 RXE524154 SHA524154 SQW524154 TAS524154 TKO524154 TUK524154 UEG524154 UOC524154 UXY524154 VHU524154 VRQ524154 WBM524154 WLI524154 WVE524154 A589690 IS589690 SO589690 ACK589690 AMG589690 AWC589690 BFY589690 BPU589690 BZQ589690 CJM589690 CTI589690 DDE589690 DNA589690 DWW589690 EGS589690 EQO589690 FAK589690 FKG589690 FUC589690 GDY589690 GNU589690 GXQ589690 HHM589690 HRI589690 IBE589690 ILA589690 IUW589690 JES589690 JOO589690 JYK589690 KIG589690 KSC589690 LBY589690 LLU589690 LVQ589690 MFM589690 MPI589690 MZE589690 NJA589690 NSW589690 OCS589690 OMO589690 OWK589690 PGG589690 PQC589690 PZY589690 QJU589690 QTQ589690 RDM589690 RNI589690 RXE589690 SHA589690 SQW589690 TAS589690 TKO589690 TUK589690 UEG589690 UOC589690 UXY589690 VHU589690 VRQ589690 WBM589690 WLI589690 WVE589690 A655226 IS655226 SO655226 ACK655226 AMG655226 AWC655226 BFY655226 BPU655226 BZQ655226 CJM655226 CTI655226 DDE655226 DNA655226 DWW655226 EGS655226 EQO655226 FAK655226 FKG655226 FUC655226 GDY655226 GNU655226 GXQ655226 HHM655226 HRI655226 IBE655226 ILA655226 IUW655226 JES655226 JOO655226 JYK655226 KIG655226 KSC655226 LBY655226 LLU655226 LVQ655226 MFM655226 MPI655226 MZE655226 NJA655226 NSW655226 OCS655226 OMO655226 OWK655226 PGG655226 PQC655226 PZY655226 QJU655226 QTQ655226 RDM655226 RNI655226 RXE655226 SHA655226 SQW655226 TAS655226 TKO655226 TUK655226 UEG655226 UOC655226 UXY655226 VHU655226 VRQ655226 WBM655226 WLI655226 WVE655226 A720762 IS720762 SO720762 ACK720762 AMG720762 AWC720762 BFY720762 BPU720762 BZQ720762 CJM720762 CTI720762 DDE720762 DNA720762 DWW720762 EGS720762 EQO720762 FAK720762 FKG720762 FUC720762 GDY720762 GNU720762 GXQ720762 HHM720762 HRI720762 IBE720762 ILA720762 IUW720762 JES720762 JOO720762 JYK720762 KIG720762 KSC720762 LBY720762 LLU720762 LVQ720762 MFM720762 MPI720762 MZE720762 NJA720762 NSW720762 OCS720762 OMO720762 OWK720762 PGG720762 PQC720762 PZY720762 QJU720762 QTQ720762 RDM720762 RNI720762 RXE720762 SHA720762 SQW720762 TAS720762 TKO720762 TUK720762 UEG720762 UOC720762 UXY720762 VHU720762 VRQ720762 WBM720762 WLI720762 WVE720762 A786298 IS786298 SO786298 ACK786298 AMG786298 AWC786298 BFY786298 BPU786298 BZQ786298 CJM786298 CTI786298 DDE786298 DNA786298 DWW786298 EGS786298 EQO786298 FAK786298 FKG786298 FUC786298 GDY786298 GNU786298 GXQ786298 HHM786298 HRI786298 IBE786298 ILA786298 IUW786298 JES786298 JOO786298 JYK786298 KIG786298 KSC786298 LBY786298 LLU786298 LVQ786298 MFM786298 MPI786298 MZE786298 NJA786298 NSW786298 OCS786298 OMO786298 OWK786298 PGG786298 PQC786298 PZY786298 QJU786298 QTQ786298 RDM786298 RNI786298 RXE786298 SHA786298 SQW786298 TAS786298 TKO786298 TUK786298 UEG786298 UOC786298 UXY786298 VHU786298 VRQ786298 WBM786298 WLI786298 WVE786298 A851834 IS851834 SO851834 ACK851834 AMG851834 AWC851834 BFY851834 BPU851834 BZQ851834 CJM851834 CTI851834 DDE851834 DNA851834 DWW851834 EGS851834 EQO851834 FAK851834 FKG851834 FUC851834 GDY851834 GNU851834 GXQ851834 HHM851834 HRI851834 IBE851834 ILA851834 IUW851834 JES851834 JOO851834 JYK851834 KIG851834 KSC851834 LBY851834 LLU851834 LVQ851834 MFM851834 MPI851834 MZE851834 NJA851834 NSW851834 OCS851834 OMO851834 OWK851834 PGG851834 PQC851834 PZY851834 QJU851834 QTQ851834 RDM851834 RNI851834 RXE851834 SHA851834 SQW851834 TAS851834 TKO851834 TUK851834 UEG851834 UOC851834 UXY851834 VHU851834 VRQ851834 WBM851834 WLI851834 WVE851834 A917370 IS917370 SO917370 ACK917370 AMG917370 AWC917370 BFY917370 BPU917370 BZQ917370 CJM917370 CTI917370 DDE917370 DNA917370 DWW917370 EGS917370 EQO917370 FAK917370 FKG917370 FUC917370 GDY917370 GNU917370 GXQ917370 HHM917370 HRI917370 IBE917370 ILA917370 IUW917370 JES917370 JOO917370 JYK917370 KIG917370 KSC917370 LBY917370 LLU917370 LVQ917370 MFM917370 MPI917370 MZE917370 NJA917370 NSW917370 OCS917370 OMO917370 OWK917370 PGG917370 PQC917370 PZY917370 QJU917370 QTQ917370 RDM917370 RNI917370 RXE917370 SHA917370 SQW917370 TAS917370 TKO917370 TUK917370 UEG917370 UOC917370 UXY917370 VHU917370 VRQ917370 WBM917370 WLI917370 WVE917370 A982906 IS982906 SO982906 ACK982906 AMG982906 AWC982906 BFY982906 BPU982906 BZQ982906 CJM982906 CTI982906 DDE982906 DNA982906 DWW982906 EGS982906 EQO982906 FAK982906 FKG982906 FUC982906 GDY982906 GNU982906 GXQ982906 HHM982906 HRI982906 IBE982906 ILA982906 IUW982906 JES982906 JOO982906 JYK982906 KIG982906 KSC982906 LBY982906 LLU982906 LVQ982906 MFM982906 MPI982906 MZE982906 NJA982906 NSW982906 OCS982906 OMO982906 OWK982906 PGG982906 PQC982906 PZY982906 QJU982906 QTQ982906 RDM982906 RNI982906 RXE982906 SHA982906 SQW982906 TAS982906 TKO982906 TUK982906 UEG982906 UOC982906 UXY982906 VHU982906 VRQ982906 WBM982906 WLI982906 A23:A43 IS23:IS43 SO23:SO43 ACK23:ACK43 AMG23:AMG43 AWC23:AWC43 BFY23:BFY43 BPU23:BPU43 BZQ23:BZQ43 CJM23:CJM43 CTI23:CTI43 DDE23:DDE43 DNA23:DNA43 DWW23:DWW43 EGS23:EGS43 EQO23:EQO43 FAK23:FAK43 FKG23:FKG43 FUC23:FUC43 GDY23:GDY43 GNU23:GNU43 GXQ23:GXQ43 HHM23:HHM43 HRI23:HRI43 IBE23:IBE43 ILA23:ILA43 IUW23:IUW43 JES23:JES43 JOO23:JOO43 JYK23:JYK43 KIG23:KIG43 KSC23:KSC43 LBY23:LBY43 LLU23:LLU43 LVQ23:LVQ43 MFM23:MFM43 MPI23:MPI43 MZE23:MZE43 NJA23:NJA43 NSW23:NSW43 OCS23:OCS43 OMO23:OMO43 OWK23:OWK43 PGG23:PGG43 PQC23:PQC43 PZY23:PZY43 QJU23:QJU43 QTQ23:QTQ43 RDM23:RDM43 RNI23:RNI43 RXE23:RXE43 SHA23:SHA43 SQW23:SQW43 TAS23:TAS43 TKO23:TKO43 TUK23:TUK43 UEG23:UEG43 UOC23:UOC43 UXY23:UXY43 VHU23:VHU43 VRQ23:VRQ43 WBM23:WBM43 WLI23:WLI43 WVE23:WVE4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E7" sqref="E7"/>
    </sheetView>
  </sheetViews>
  <sheetFormatPr baseColWidth="10" defaultRowHeight="15.75" x14ac:dyDescent="0.25"/>
  <cols>
    <col min="1" max="1" width="24.85546875" style="115" customWidth="1"/>
    <col min="2" max="2" width="55.5703125" style="115" customWidth="1"/>
    <col min="3" max="3" width="41.28515625" style="115" customWidth="1"/>
    <col min="4" max="4" width="29.42578125" style="115" customWidth="1"/>
    <col min="5" max="5" width="29.140625" style="115" customWidth="1"/>
    <col min="6" max="16384" width="11.42578125" style="69"/>
  </cols>
  <sheetData>
    <row r="1" spans="1:5" x14ac:dyDescent="0.25">
      <c r="A1" s="247" t="s">
        <v>87</v>
      </c>
      <c r="B1" s="248"/>
      <c r="C1" s="248"/>
      <c r="D1" s="248"/>
      <c r="E1" s="91"/>
    </row>
    <row r="2" spans="1:5" ht="27.75" customHeight="1" x14ac:dyDescent="0.25">
      <c r="A2" s="92"/>
      <c r="B2" s="249" t="s">
        <v>74</v>
      </c>
      <c r="C2" s="249"/>
      <c r="D2" s="249"/>
      <c r="E2" s="93"/>
    </row>
    <row r="3" spans="1:5" ht="21" customHeight="1" x14ac:dyDescent="0.25">
      <c r="A3" s="94"/>
      <c r="B3" s="249" t="s">
        <v>140</v>
      </c>
      <c r="C3" s="249"/>
      <c r="D3" s="249"/>
      <c r="E3" s="95"/>
    </row>
    <row r="4" spans="1:5" thickBot="1" x14ac:dyDescent="0.3">
      <c r="A4" s="96"/>
      <c r="B4" s="97"/>
      <c r="C4" s="97"/>
      <c r="D4" s="97"/>
      <c r="E4" s="98"/>
    </row>
    <row r="5" spans="1:5" ht="26.25" customHeight="1" thickBot="1" x14ac:dyDescent="0.3">
      <c r="A5" s="96"/>
      <c r="B5" s="99" t="s">
        <v>75</v>
      </c>
      <c r="C5" s="250" t="s">
        <v>273</v>
      </c>
      <c r="D5" s="251"/>
      <c r="E5" s="98"/>
    </row>
    <row r="6" spans="1:5" ht="27.75" customHeight="1" thickBot="1" x14ac:dyDescent="0.3">
      <c r="A6" s="96"/>
      <c r="B6" s="121" t="s">
        <v>76</v>
      </c>
      <c r="C6" s="252" t="s">
        <v>274</v>
      </c>
      <c r="D6" s="253"/>
      <c r="E6" s="98"/>
    </row>
    <row r="7" spans="1:5" ht="29.25" customHeight="1" thickBot="1" x14ac:dyDescent="0.3">
      <c r="A7" s="96"/>
      <c r="B7" s="121" t="s">
        <v>141</v>
      </c>
      <c r="C7" s="245" t="s">
        <v>142</v>
      </c>
      <c r="D7" s="246"/>
      <c r="E7" s="98"/>
    </row>
    <row r="8" spans="1:5" ht="16.5" thickBot="1" x14ac:dyDescent="0.3">
      <c r="A8" s="96"/>
      <c r="B8" s="122">
        <v>18</v>
      </c>
      <c r="C8" s="240">
        <v>5200231090</v>
      </c>
      <c r="D8" s="241"/>
      <c r="E8" s="98"/>
    </row>
    <row r="9" spans="1:5" ht="23.25" customHeight="1" thickBot="1" x14ac:dyDescent="0.3">
      <c r="A9" s="96"/>
      <c r="B9" s="122">
        <v>20</v>
      </c>
      <c r="C9" s="240">
        <v>2564409068</v>
      </c>
      <c r="D9" s="241"/>
      <c r="E9" s="98"/>
    </row>
    <row r="10" spans="1:5" ht="26.25" customHeight="1" thickBot="1" x14ac:dyDescent="0.3">
      <c r="A10" s="96"/>
      <c r="B10" s="122" t="s">
        <v>143</v>
      </c>
      <c r="C10" s="240"/>
      <c r="D10" s="241"/>
      <c r="E10" s="98"/>
    </row>
    <row r="11" spans="1:5" ht="21.75" customHeight="1" thickBot="1" x14ac:dyDescent="0.3">
      <c r="A11" s="96"/>
      <c r="B11" s="122" t="s">
        <v>143</v>
      </c>
      <c r="C11" s="240"/>
      <c r="D11" s="241"/>
      <c r="E11" s="98"/>
    </row>
    <row r="12" spans="1:5" ht="32.25" thickBot="1" x14ac:dyDescent="0.3">
      <c r="A12" s="96"/>
      <c r="B12" s="123" t="s">
        <v>144</v>
      </c>
      <c r="C12" s="240">
        <f>SUM(C8:D11)</f>
        <v>7764640158</v>
      </c>
      <c r="D12" s="241"/>
      <c r="E12" s="98"/>
    </row>
    <row r="13" spans="1:5" ht="32.25" thickBot="1" x14ac:dyDescent="0.3">
      <c r="A13" s="96"/>
      <c r="B13" s="123" t="s">
        <v>145</v>
      </c>
      <c r="C13" s="240">
        <f>+C12/616000</f>
        <v>12604.935321428571</v>
      </c>
      <c r="D13" s="241"/>
      <c r="E13" s="98"/>
    </row>
    <row r="14" spans="1:5" ht="24.75" customHeight="1" x14ac:dyDescent="0.25">
      <c r="A14" s="96"/>
      <c r="B14" s="97"/>
      <c r="C14" s="100"/>
      <c r="D14" s="101"/>
      <c r="E14" s="98"/>
    </row>
    <row r="15" spans="1:5" ht="28.5" customHeight="1" thickBot="1" x14ac:dyDescent="0.3">
      <c r="A15" s="96"/>
      <c r="B15" s="97" t="s">
        <v>146</v>
      </c>
      <c r="C15" s="100"/>
      <c r="D15" s="101"/>
      <c r="E15" s="98"/>
    </row>
    <row r="16" spans="1:5" ht="27" customHeight="1" x14ac:dyDescent="0.25">
      <c r="A16" s="96"/>
      <c r="B16" s="102" t="s">
        <v>77</v>
      </c>
      <c r="C16" s="103">
        <v>4105669101</v>
      </c>
      <c r="D16" s="104"/>
      <c r="E16" s="98"/>
    </row>
    <row r="17" spans="1:6" ht="28.5" customHeight="1" x14ac:dyDescent="0.25">
      <c r="A17" s="96"/>
      <c r="B17" s="96" t="s">
        <v>78</v>
      </c>
      <c r="C17" s="105">
        <v>4871250515</v>
      </c>
      <c r="D17" s="98"/>
      <c r="E17" s="98"/>
    </row>
    <row r="18" spans="1:6" ht="15" x14ac:dyDescent="0.25">
      <c r="A18" s="96"/>
      <c r="B18" s="96" t="s">
        <v>79</v>
      </c>
      <c r="C18" s="105">
        <v>2281774310</v>
      </c>
      <c r="D18" s="98"/>
      <c r="E18" s="98"/>
    </row>
    <row r="19" spans="1:6" ht="27" customHeight="1" thickBot="1" x14ac:dyDescent="0.3">
      <c r="A19" s="96"/>
      <c r="B19" s="106" t="s">
        <v>80</v>
      </c>
      <c r="C19" s="107">
        <v>2281774310</v>
      </c>
      <c r="D19" s="108"/>
      <c r="E19" s="98"/>
    </row>
    <row r="20" spans="1:6" ht="27" customHeight="1" thickBot="1" x14ac:dyDescent="0.3">
      <c r="A20" s="96"/>
      <c r="B20" s="242" t="s">
        <v>81</v>
      </c>
      <c r="C20" s="243"/>
      <c r="D20" s="244"/>
      <c r="E20" s="98"/>
    </row>
    <row r="21" spans="1:6" ht="16.5" thickBot="1" x14ac:dyDescent="0.3">
      <c r="A21" s="96"/>
      <c r="B21" s="242" t="s">
        <v>82</v>
      </c>
      <c r="C21" s="243"/>
      <c r="D21" s="244"/>
      <c r="E21" s="98"/>
    </row>
    <row r="22" spans="1:6" x14ac:dyDescent="0.25">
      <c r="A22" s="96"/>
      <c r="B22" s="109" t="s">
        <v>147</v>
      </c>
      <c r="C22" s="153">
        <f>+C16/C18</f>
        <v>1.7993318107784289</v>
      </c>
      <c r="D22" s="101" t="s">
        <v>275</v>
      </c>
      <c r="E22" s="98"/>
    </row>
    <row r="23" spans="1:6" ht="16.5" thickBot="1" x14ac:dyDescent="0.3">
      <c r="A23" s="96"/>
      <c r="B23" s="151" t="s">
        <v>83</v>
      </c>
      <c r="C23" s="154">
        <f>+C19/C17</f>
        <v>0.46841653964905972</v>
      </c>
      <c r="D23" s="110" t="s">
        <v>275</v>
      </c>
      <c r="E23" s="98"/>
    </row>
    <row r="24" spans="1:6" ht="16.5" thickBot="1" x14ac:dyDescent="0.3">
      <c r="A24" s="96"/>
      <c r="B24" s="111"/>
      <c r="C24" s="112"/>
      <c r="D24" s="97"/>
      <c r="E24" s="113"/>
    </row>
    <row r="25" spans="1:6" x14ac:dyDescent="0.25">
      <c r="A25" s="257"/>
      <c r="B25" s="258" t="s">
        <v>84</v>
      </c>
      <c r="C25" s="260" t="s">
        <v>276</v>
      </c>
      <c r="D25" s="261"/>
      <c r="E25" s="262"/>
      <c r="F25" s="254"/>
    </row>
    <row r="26" spans="1:6" ht="16.5" thickBot="1" x14ac:dyDescent="0.3">
      <c r="A26" s="257"/>
      <c r="B26" s="259"/>
      <c r="C26" s="255" t="s">
        <v>85</v>
      </c>
      <c r="D26" s="256"/>
      <c r="E26" s="262"/>
      <c r="F26" s="254"/>
    </row>
    <row r="27" spans="1:6" thickBot="1" x14ac:dyDescent="0.3">
      <c r="A27" s="106"/>
      <c r="B27" s="114"/>
      <c r="C27" s="114"/>
      <c r="D27" s="114"/>
      <c r="E27" s="108"/>
      <c r="F27" s="90"/>
    </row>
    <row r="28" spans="1:6" x14ac:dyDescent="0.25">
      <c r="B28" s="116" t="s">
        <v>148</v>
      </c>
    </row>
  </sheetData>
  <sheetProtection algorithmName="SHA-512" hashValue="4ruhMcqqdr7OEaNNsuPL6YFsdYl9onFCi/wV0qW0X6hZlu4BevK/SIHcJf4mA7iftT9p0VfHNIrHeCkjwrdMNA==" saltValue="troMhyTPNqiORFCfa2cxzA=="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dcterms:created xsi:type="dcterms:W3CDTF">2014-10-22T15:49:24Z</dcterms:created>
  <dcterms:modified xsi:type="dcterms:W3CDTF">2014-12-10T21:59:06Z</dcterms:modified>
</cp:coreProperties>
</file>